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15456" windowHeight="8676"/>
  </bookViews>
  <sheets>
    <sheet name="2020-ZAM.PUBL" sheetId="15" r:id="rId1"/>
  </sheets>
  <calcPr calcId="145621"/>
</workbook>
</file>

<file path=xl/calcChain.xml><?xml version="1.0" encoding="utf-8"?>
<calcChain xmlns="http://schemas.openxmlformats.org/spreadsheetml/2006/main">
  <c r="C31" i="15" l="1"/>
  <c r="C32" i="15"/>
  <c r="C49" i="15"/>
  <c r="C73" i="15" s="1"/>
  <c r="C132" i="15"/>
  <c r="C133" i="15"/>
  <c r="C144" i="15" s="1"/>
  <c r="C134" i="15"/>
  <c r="C145" i="15" s="1"/>
  <c r="C141" i="15"/>
  <c r="C74" i="15" l="1"/>
  <c r="C140" i="15" s="1"/>
  <c r="C149" i="15" s="1"/>
  <c r="C135" i="15"/>
  <c r="C150" i="15"/>
  <c r="C76" i="15"/>
  <c r="C139" i="15"/>
  <c r="C143" i="15"/>
  <c r="C146" i="15" s="1"/>
  <c r="D97" i="15"/>
  <c r="D98" i="15"/>
  <c r="D131" i="15"/>
  <c r="C148" i="15" l="1"/>
  <c r="C151" i="15" s="1"/>
  <c r="C142" i="15"/>
  <c r="D32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3" i="15"/>
  <c r="D93" i="15"/>
  <c r="D92" i="15"/>
  <c r="D91" i="15"/>
  <c r="D90" i="15"/>
  <c r="D89" i="15"/>
  <c r="D88" i="15"/>
  <c r="D82" i="15"/>
  <c r="D83" i="15"/>
  <c r="D84" i="15"/>
  <c r="D85" i="15"/>
  <c r="D86" i="15"/>
  <c r="D87" i="15"/>
  <c r="D94" i="15"/>
  <c r="D95" i="15"/>
  <c r="D96" i="15"/>
  <c r="D99" i="15"/>
  <c r="D100" i="15"/>
  <c r="D101" i="15"/>
  <c r="D102" i="15"/>
  <c r="D104" i="15"/>
  <c r="D105" i="15"/>
  <c r="D106" i="15"/>
  <c r="D107" i="15"/>
  <c r="D108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32" i="15" l="1"/>
  <c r="D143" i="15" s="1"/>
  <c r="D134" i="15"/>
  <c r="D145" i="15" s="1"/>
  <c r="D133" i="15"/>
  <c r="D144" i="15" s="1"/>
  <c r="D31" i="15"/>
  <c r="D49" i="15"/>
  <c r="D75" i="15" s="1"/>
  <c r="D141" i="15" s="1"/>
  <c r="D150" i="15" l="1"/>
  <c r="D146" i="15"/>
  <c r="D73" i="15"/>
  <c r="D139" i="15" s="1"/>
  <c r="D148" i="15" s="1"/>
  <c r="D135" i="15"/>
  <c r="D74" i="15"/>
  <c r="D76" i="15" l="1"/>
  <c r="D140" i="15"/>
  <c r="D142" i="15" l="1"/>
  <c r="D149" i="15"/>
  <c r="D151" i="15" s="1"/>
</calcChain>
</file>

<file path=xl/sharedStrings.xml><?xml version="1.0" encoding="utf-8"?>
<sst xmlns="http://schemas.openxmlformats.org/spreadsheetml/2006/main" count="374" uniqueCount="152">
  <si>
    <t>Papier ksero</t>
  </si>
  <si>
    <t>Zakup znaczków pocztowych</t>
  </si>
  <si>
    <t>Odprowadzenie ścieków</t>
  </si>
  <si>
    <t>Lp.</t>
  </si>
  <si>
    <t>udzielania zamówień publicznych</t>
  </si>
  <si>
    <t>o wartości szacunkowej nieprzekraczającej</t>
  </si>
  <si>
    <t>równowartości kwoty 30 000 EURO</t>
  </si>
  <si>
    <t>Rodzaj zamówienia</t>
  </si>
  <si>
    <t>Uwagi</t>
  </si>
  <si>
    <t>Załącznik nr 1 do Regulaminu</t>
  </si>
  <si>
    <t>Zespoł Szkół Zawodowych im. Jana Liszewskiego w Braniewie</t>
  </si>
  <si>
    <t xml:space="preserve">Plan zamówień publicznych </t>
  </si>
  <si>
    <t>Wartość zamówienia w zł BRUTTO</t>
  </si>
  <si>
    <t>Wartość zamówienia w zł NETTO</t>
  </si>
  <si>
    <t>Paliwo do kosiarki</t>
  </si>
  <si>
    <t>Proszek do ksera, tonery do drukarek, tusze do drukarek</t>
  </si>
  <si>
    <t>Zakup energii elektrycznej</t>
  </si>
  <si>
    <t>Zakup energii cieplnej CO</t>
  </si>
  <si>
    <t>Wywóz i utylizacja nieczystości stałych</t>
  </si>
  <si>
    <t>Awarie kanalizy szkolnej</t>
  </si>
  <si>
    <t>PROJEKT - Regionalny Program Operacyjny Województwa Warmińsko-Mazurskiego na lata 2014-2020</t>
  </si>
  <si>
    <t>usługa</t>
  </si>
  <si>
    <t>dostawa</t>
  </si>
  <si>
    <t>Laptop/zastaw komputerowy-2 szt</t>
  </si>
  <si>
    <t>Mata do Sali Fitness</t>
  </si>
  <si>
    <t>Telewizor 65"</t>
  </si>
  <si>
    <t>Wycieraczka przemysłowa</t>
  </si>
  <si>
    <t>Lodówka przemysłowa</t>
  </si>
  <si>
    <t>Programy antywirusowe</t>
  </si>
  <si>
    <t>Zakup żywności na zajęcia gastronomiczne</t>
  </si>
  <si>
    <t>Przegląd okresowy budynku szkolnego</t>
  </si>
  <si>
    <t>Konserwacja i przegląd gaśnic i hydrantów</t>
  </si>
  <si>
    <t>Naprawa ksera, drukarek</t>
  </si>
  <si>
    <t>Przegląd sieci elektrycznej</t>
  </si>
  <si>
    <t>Usługi introligatorskie</t>
  </si>
  <si>
    <t>Opłata  za Vulcan, e-dziennik</t>
  </si>
  <si>
    <t xml:space="preserve">Abonament RTV </t>
  </si>
  <si>
    <t>Usłgi informatyczne</t>
  </si>
  <si>
    <t xml:space="preserve">Materiały/towary na egzaminy zawodowe uczniów </t>
  </si>
  <si>
    <r>
      <rPr>
        <b/>
        <sz val="9"/>
        <color theme="1"/>
        <rFont val="Calibri"/>
        <family val="2"/>
        <charset val="238"/>
        <scheme val="minor"/>
      </rPr>
      <t>Środki czystośc</t>
    </r>
    <r>
      <rPr>
        <sz val="9"/>
        <color theme="1"/>
        <rFont val="Calibri"/>
        <family val="2"/>
        <charset val="238"/>
        <scheme val="minor"/>
      </rPr>
      <t>i: płyny do podłóg, papier toaletowy, worki na śmieci, mydło w płynie, odświeżacze, płyny do sanitariów, ręczniki papierowe, ścierki do podług itp.</t>
    </r>
  </si>
  <si>
    <r>
      <rPr>
        <b/>
        <sz val="9"/>
        <color theme="1"/>
        <rFont val="Calibri"/>
        <family val="2"/>
        <charset val="238"/>
        <scheme val="minor"/>
      </rPr>
      <t>Świadczenia rzeczowe wynikające z przepisów BHP -</t>
    </r>
    <r>
      <rPr>
        <sz val="9"/>
        <color theme="1"/>
        <rFont val="Calibri"/>
        <family val="2"/>
        <charset val="238"/>
        <scheme val="minor"/>
      </rPr>
      <t xml:space="preserve"> (odzież robocza-konserwator, sprzątaczki-fartuchy, obuwie, nauczyciele, okulary korekcyjne-praca przy komputerze 2 os., herbata, woda, krem ochrony do rąk, pasty do rąk, rękawice ochronne i nne</t>
    </r>
  </si>
  <si>
    <r>
      <rPr>
        <b/>
        <sz val="9"/>
        <color theme="1"/>
        <rFont val="Calibri"/>
        <family val="2"/>
        <charset val="238"/>
        <scheme val="minor"/>
      </rPr>
      <t xml:space="preserve">Narzędzia do warsztatu szkolnego </t>
    </r>
    <r>
      <rPr>
        <sz val="9"/>
        <color theme="1"/>
        <rFont val="Calibri"/>
        <family val="2"/>
        <charset val="238"/>
        <scheme val="minor"/>
      </rPr>
      <t xml:space="preserve">-wózek przenoszenia </t>
    </r>
  </si>
  <si>
    <r>
      <rPr>
        <b/>
        <sz val="9"/>
        <color theme="1"/>
        <rFont val="Calibri"/>
        <family val="2"/>
        <charset val="238"/>
        <scheme val="minor"/>
      </rPr>
      <t xml:space="preserve">Druki </t>
    </r>
    <r>
      <rPr>
        <sz val="9"/>
        <color theme="1"/>
        <rFont val="Calibri"/>
        <family val="2"/>
        <charset val="238"/>
        <scheme val="minor"/>
      </rPr>
      <t xml:space="preserve"> - świadectwa szkolne, gilosze, dzienniki, legitymacje itp.</t>
    </r>
  </si>
  <si>
    <r>
      <rPr>
        <b/>
        <sz val="9"/>
        <color theme="1"/>
        <rFont val="Calibri"/>
        <family val="2"/>
        <charset val="238"/>
        <scheme val="minor"/>
      </rPr>
      <t xml:space="preserve">Artykuły związane z wizerunkiem szkoły </t>
    </r>
    <r>
      <rPr>
        <sz val="9"/>
        <color theme="1"/>
        <rFont val="Calibri"/>
        <family val="2"/>
        <charset val="238"/>
        <scheme val="minor"/>
      </rPr>
      <t>- kwiaty, ziemia do kwiatów, nawozy do kwiatów, itp.</t>
    </r>
  </si>
  <si>
    <r>
      <rPr>
        <b/>
        <sz val="9"/>
        <color theme="1"/>
        <rFont val="Calibri"/>
        <family val="2"/>
        <charset val="238"/>
        <scheme val="minor"/>
      </rPr>
      <t>Materiały promocyjne szkołę</t>
    </r>
    <r>
      <rPr>
        <sz val="9"/>
        <color theme="1"/>
        <rFont val="Calibri"/>
        <family val="2"/>
        <charset val="238"/>
        <scheme val="minor"/>
      </rPr>
      <t xml:space="preserve">  - banery, ulotki, zdjęcia, itp.</t>
    </r>
  </si>
  <si>
    <r>
      <rPr>
        <b/>
        <sz val="9"/>
        <color theme="1"/>
        <rFont val="Calibri"/>
        <family val="2"/>
        <charset val="238"/>
        <scheme val="minor"/>
      </rPr>
      <t xml:space="preserve">Gaśnice </t>
    </r>
    <r>
      <rPr>
        <sz val="9"/>
        <color theme="1"/>
        <rFont val="Calibri"/>
        <family val="2"/>
        <charset val="238"/>
        <scheme val="minor"/>
      </rPr>
      <t xml:space="preserve"> - przepisy BHP (2 szt)</t>
    </r>
  </si>
  <si>
    <r>
      <rPr>
        <b/>
        <sz val="9"/>
        <color theme="1"/>
        <rFont val="Calibri"/>
        <family val="2"/>
        <charset val="238"/>
        <scheme val="minor"/>
      </rPr>
      <t>Oprogramowanie Office</t>
    </r>
    <r>
      <rPr>
        <sz val="9"/>
        <color theme="1"/>
        <rFont val="Calibri"/>
        <family val="2"/>
        <charset val="238"/>
        <scheme val="minor"/>
      </rPr>
      <t xml:space="preserve"> - licencje</t>
    </r>
  </si>
  <si>
    <r>
      <rPr>
        <b/>
        <sz val="9"/>
        <color theme="1"/>
        <rFont val="Calibri"/>
        <family val="2"/>
        <charset val="238"/>
        <scheme val="minor"/>
      </rPr>
      <t>Wyposażenie</t>
    </r>
    <r>
      <rPr>
        <sz val="9"/>
        <color theme="1"/>
        <rFont val="Calibri"/>
        <family val="2"/>
        <charset val="238"/>
        <scheme val="minor"/>
      </rPr>
      <t xml:space="preserve"> - tablice szkolne, informacyjne, blaty do ławek, szafy, komody, fotele, biurka nauczycielskie, itp.</t>
    </r>
  </si>
  <si>
    <r>
      <rPr>
        <b/>
        <sz val="9"/>
        <color theme="1"/>
        <rFont val="Calibri"/>
        <family val="2"/>
        <charset val="238"/>
        <scheme val="minor"/>
      </rPr>
      <t>Materiały do remontów i napraw bieżacych oraz związane z funkccjonowaniem jednostki</t>
    </r>
    <r>
      <rPr>
        <sz val="9"/>
        <color theme="1"/>
        <rFont val="Calibri"/>
        <family val="2"/>
        <charset val="238"/>
        <scheme val="minor"/>
      </rPr>
      <t xml:space="preserve"> - farby, kleje, zaprawa, tynk, kable, pędzle, baterie alkaiczne, wymiana zużytych akcesoriów hydraulicznych, sanitarnych, itp.</t>
    </r>
  </si>
  <si>
    <t>Rzutnik multimedialny -1 szt</t>
  </si>
  <si>
    <r>
      <rPr>
        <b/>
        <sz val="9"/>
        <color theme="1"/>
        <rFont val="Calibri"/>
        <family val="2"/>
        <charset val="238"/>
        <scheme val="minor"/>
      </rPr>
      <t xml:space="preserve">Drobne akcesoria komputerowe </t>
    </r>
    <r>
      <rPr>
        <sz val="9"/>
        <color theme="1"/>
        <rFont val="Calibri"/>
        <family val="2"/>
        <charset val="238"/>
        <scheme val="minor"/>
      </rPr>
      <t>- mysz, kable, klawiatura, itp.</t>
    </r>
  </si>
  <si>
    <r>
      <rPr>
        <b/>
        <sz val="9"/>
        <color theme="1"/>
        <rFont val="Calibri"/>
        <family val="2"/>
        <charset val="238"/>
        <scheme val="minor"/>
      </rPr>
      <t>Wod</t>
    </r>
    <r>
      <rPr>
        <sz val="9"/>
        <color theme="1"/>
        <rFont val="Calibri"/>
        <family val="2"/>
        <charset val="238"/>
        <scheme val="minor"/>
      </rPr>
      <t>a - zużycie</t>
    </r>
  </si>
  <si>
    <r>
      <rPr>
        <b/>
        <sz val="9"/>
        <color theme="1"/>
        <rFont val="Calibri"/>
        <family val="2"/>
        <charset val="238"/>
        <scheme val="minor"/>
      </rPr>
      <t xml:space="preserve">Publikacje naukowe </t>
    </r>
    <r>
      <rPr>
        <sz val="9"/>
        <color theme="1"/>
        <rFont val="Calibri"/>
        <family val="2"/>
        <charset val="238"/>
        <scheme val="minor"/>
      </rPr>
      <t>- (dyrektor, kadry, płace, księgowość, pedagog i inne)</t>
    </r>
  </si>
  <si>
    <t>RAZEM - DOSTAWY</t>
  </si>
  <si>
    <t xml:space="preserve">Przegląd systemu alarmującego </t>
  </si>
  <si>
    <t>Wymiana instalacji elektrycznej w szkole</t>
  </si>
  <si>
    <t>Czasopisma do biblioteki szkolnej</t>
  </si>
  <si>
    <t xml:space="preserve">Usługa monitorinug zewnętrznego szkoły </t>
  </si>
  <si>
    <r>
      <rPr>
        <b/>
        <sz val="9"/>
        <color theme="1"/>
        <rFont val="Calibri"/>
        <family val="2"/>
        <charset val="238"/>
        <scheme val="minor"/>
      </rPr>
      <t xml:space="preserve">e-publikacje naukowe </t>
    </r>
    <r>
      <rPr>
        <sz val="9"/>
        <color theme="1"/>
        <rFont val="Calibri"/>
        <family val="2"/>
        <charset val="238"/>
        <scheme val="minor"/>
      </rPr>
      <t>- (dyrektor, kadry, płace, księgowość, pedagog i inne)</t>
    </r>
  </si>
  <si>
    <r>
      <rPr>
        <b/>
        <sz val="9"/>
        <color theme="1"/>
        <rFont val="Calibri"/>
        <family val="2"/>
        <charset val="238"/>
        <scheme val="minor"/>
      </rPr>
      <t>Przegląd gazowy</t>
    </r>
    <r>
      <rPr>
        <sz val="9"/>
        <color theme="1"/>
        <rFont val="Calibri"/>
        <family val="2"/>
        <charset val="238"/>
        <scheme val="minor"/>
      </rPr>
      <t xml:space="preserve"> - mieszkańcy szkoły</t>
    </r>
  </si>
  <si>
    <r>
      <rPr>
        <b/>
        <sz val="9"/>
        <color theme="1"/>
        <rFont val="Calibri"/>
        <family val="2"/>
        <charset val="238"/>
        <scheme val="minor"/>
      </rPr>
      <t>Opłaty związane z nadzorem autorskim i obsługą techniczną</t>
    </r>
    <r>
      <rPr>
        <sz val="9"/>
        <color theme="1"/>
        <rFont val="Calibri"/>
        <family val="2"/>
        <charset val="238"/>
        <scheme val="minor"/>
      </rPr>
      <t xml:space="preserve"> - FK, Płace</t>
    </r>
  </si>
  <si>
    <r>
      <rPr>
        <b/>
        <sz val="9"/>
        <color theme="1"/>
        <rFont val="Calibri"/>
        <family val="2"/>
        <charset val="238"/>
        <scheme val="minor"/>
      </rPr>
      <t>Opłata za dystrybutor wody</t>
    </r>
    <r>
      <rPr>
        <sz val="9"/>
        <color theme="1"/>
        <rFont val="Calibri"/>
        <family val="2"/>
        <charset val="238"/>
        <scheme val="minor"/>
      </rPr>
      <t xml:space="preserve"> -2 szt</t>
    </r>
  </si>
  <si>
    <r>
      <rPr>
        <b/>
        <sz val="9"/>
        <color theme="1"/>
        <rFont val="Calibri"/>
        <family val="2"/>
        <charset val="238"/>
        <scheme val="minor"/>
      </rPr>
      <t>Wyrób pieczątek</t>
    </r>
    <r>
      <rPr>
        <sz val="9"/>
        <color theme="1"/>
        <rFont val="Calibri"/>
        <family val="2"/>
        <charset val="238"/>
        <scheme val="minor"/>
      </rPr>
      <t xml:space="preserve"> wg potrzeb szkoły</t>
    </r>
  </si>
  <si>
    <r>
      <rPr>
        <b/>
        <sz val="9"/>
        <color theme="1"/>
        <rFont val="Calibri"/>
        <family val="2"/>
        <charset val="238"/>
        <scheme val="minor"/>
      </rPr>
      <t>Kursy kwalifikacyjne uczniów</t>
    </r>
    <r>
      <rPr>
        <sz val="9"/>
        <color theme="1"/>
        <rFont val="Calibri"/>
        <family val="2"/>
        <charset val="238"/>
        <scheme val="minor"/>
      </rPr>
      <t xml:space="preserve"> - 18 os.</t>
    </r>
  </si>
  <si>
    <r>
      <rPr>
        <b/>
        <sz val="9"/>
        <color theme="1"/>
        <rFont val="Calibri"/>
        <family val="2"/>
        <charset val="238"/>
        <scheme val="minor"/>
      </rPr>
      <t>Badania profilaktyczne uczniów</t>
    </r>
    <r>
      <rPr>
        <sz val="9"/>
        <color theme="1"/>
        <rFont val="Calibri"/>
        <family val="2"/>
        <charset val="238"/>
        <scheme val="minor"/>
      </rPr>
      <t xml:space="preserve"> - 122 os x 55 zł</t>
    </r>
  </si>
  <si>
    <r>
      <rPr>
        <b/>
        <sz val="9"/>
        <color theme="1"/>
        <rFont val="Calibri"/>
        <family val="2"/>
        <charset val="238"/>
        <scheme val="minor"/>
      </rPr>
      <t>Opłaty z tytułu usług telekomunikacyjnych</t>
    </r>
    <r>
      <rPr>
        <sz val="9"/>
        <color theme="1"/>
        <rFont val="Calibri"/>
        <family val="2"/>
        <charset val="238"/>
        <scheme val="minor"/>
      </rPr>
      <t xml:space="preserve"> - internet, telekomunikacja stacjonarna</t>
    </r>
  </si>
  <si>
    <t>Zakup usług obejmujących wykonanie ekspertyz, analiz i opinii</t>
  </si>
  <si>
    <r>
      <rPr>
        <b/>
        <sz val="9"/>
        <color theme="1"/>
        <rFont val="Calibri"/>
        <family val="2"/>
        <charset val="238"/>
        <scheme val="minor"/>
      </rPr>
      <t xml:space="preserve">F.socjalny </t>
    </r>
    <r>
      <rPr>
        <sz val="9"/>
        <color theme="1"/>
        <rFont val="Calibri"/>
        <family val="2"/>
        <charset val="238"/>
        <scheme val="minor"/>
      </rPr>
      <t>- Spotkania integracyjne, zakup biletów do teatru, kina, na występy, itp.</t>
    </r>
  </si>
  <si>
    <r>
      <rPr>
        <b/>
        <sz val="9"/>
        <color theme="1"/>
        <rFont val="Calibri"/>
        <family val="2"/>
        <charset val="238"/>
        <scheme val="minor"/>
      </rPr>
      <t>Szkolenia pracowników</t>
    </r>
    <r>
      <rPr>
        <sz val="9"/>
        <color theme="1"/>
        <rFont val="Calibri"/>
        <family val="2"/>
        <charset val="238"/>
        <scheme val="minor"/>
      </rPr>
      <t xml:space="preserve"> ( zarządzania placówką, zajęcia rewalidacyjne, FK, kadry, zamówienia publiczne, ZUS, podatek dochodowy od osób fizycznych, płace, itd.)</t>
    </r>
  </si>
  <si>
    <t xml:space="preserve">Badania profilaktyczne pracowników </t>
  </si>
  <si>
    <t>RAZEM -  USŁUGI</t>
  </si>
  <si>
    <t>Przegląd, konsewacja, naprawa maszyny szorującej</t>
  </si>
  <si>
    <r>
      <t>Wpis do publikacji 2020 -</t>
    </r>
    <r>
      <rPr>
        <sz val="9"/>
        <color theme="1"/>
        <rFont val="Calibri"/>
        <family val="2"/>
        <charset val="238"/>
        <scheme val="minor"/>
      </rPr>
      <t xml:space="preserve"> katalog szkół</t>
    </r>
  </si>
  <si>
    <t>RAZEM -  ROBOTY BUDOWLANE</t>
  </si>
  <si>
    <t>Tytuł projektu: "ZSZ-profesjonalny start na rynku pracy"</t>
  </si>
  <si>
    <r>
      <t xml:space="preserve">Studia podyplomowe </t>
    </r>
    <r>
      <rPr>
        <b/>
        <sz val="9"/>
        <color theme="1"/>
        <rFont val="Calibri"/>
        <family val="2"/>
        <charset val="238"/>
        <scheme val="minor"/>
      </rPr>
      <t>TRANSPORT I SPEDYCJ</t>
    </r>
    <r>
      <rPr>
        <sz val="9"/>
        <color theme="1"/>
        <rFont val="Calibri"/>
        <family val="2"/>
        <charset val="238"/>
        <scheme val="minor"/>
      </rPr>
      <t>A  dla nauczycieli kształcących w zawodzie technik logistyk i spedytor (czesne, nocleg-12, wyżywienie-24 dni)-1 osoba</t>
    </r>
  </si>
  <si>
    <r>
      <t xml:space="preserve">Kurs </t>
    </r>
    <r>
      <rPr>
        <b/>
        <sz val="9"/>
        <color theme="1"/>
        <rFont val="Calibri"/>
        <family val="2"/>
        <charset val="238"/>
        <scheme val="minor"/>
      </rPr>
      <t>PIERWSZEJ POMOCY IFACC</t>
    </r>
    <r>
      <rPr>
        <sz val="9"/>
        <color theme="1"/>
        <rFont val="Calibri"/>
        <family val="2"/>
        <charset val="238"/>
        <scheme val="minor"/>
      </rPr>
      <t xml:space="preserve"> (cena kursu, wyżywienie-2 dni, nocleg-1 doba)- 1 osoba</t>
    </r>
  </si>
  <si>
    <r>
      <t xml:space="preserve">Kurs </t>
    </r>
    <r>
      <rPr>
        <b/>
        <sz val="9"/>
        <color theme="1"/>
        <rFont val="Calibri"/>
        <family val="2"/>
        <charset val="238"/>
        <scheme val="minor"/>
      </rPr>
      <t>ANIMACJI CZASU WOLNEGO</t>
    </r>
    <r>
      <rPr>
        <sz val="9"/>
        <color theme="1"/>
        <rFont val="Calibri"/>
        <family val="2"/>
        <charset val="238"/>
        <scheme val="minor"/>
      </rPr>
      <t xml:space="preserve"> (cena kursu, wyżywienie-2 dni, nocleg-1 doba)-2 osoby</t>
    </r>
  </si>
  <si>
    <r>
      <t xml:space="preserve">Kurs </t>
    </r>
    <r>
      <rPr>
        <b/>
        <sz val="9"/>
        <color theme="1"/>
        <rFont val="Calibri"/>
        <family val="2"/>
        <charset val="238"/>
        <scheme val="minor"/>
      </rPr>
      <t>MASAŻU ZAWODOWEGO</t>
    </r>
    <r>
      <rPr>
        <sz val="9"/>
        <color theme="1"/>
        <rFont val="Calibri"/>
        <family val="2"/>
        <charset val="238"/>
        <scheme val="minor"/>
      </rPr>
      <t xml:space="preserve"> (cena kursu, wyżywienie-24,dni, nocleg-12 dób)-4 osoby</t>
    </r>
  </si>
  <si>
    <r>
      <t xml:space="preserve">Kurs </t>
    </r>
    <r>
      <rPr>
        <b/>
        <sz val="9"/>
        <color theme="1"/>
        <rFont val="Calibri"/>
        <family val="2"/>
        <charset val="238"/>
        <scheme val="minor"/>
      </rPr>
      <t>DIETETYK I  i II stopnia</t>
    </r>
    <r>
      <rPr>
        <sz val="9"/>
        <color theme="1"/>
        <rFont val="Calibri"/>
        <family val="2"/>
        <charset val="238"/>
        <scheme val="minor"/>
      </rPr>
      <t xml:space="preserve"> (cena kursu, wyżywienie-12,dni, nocleg-6 dób)-1 osoba</t>
    </r>
  </si>
  <si>
    <r>
      <t xml:space="preserve">Kurs </t>
    </r>
    <r>
      <rPr>
        <b/>
        <sz val="9"/>
        <color theme="1"/>
        <rFont val="Calibri"/>
        <family val="2"/>
        <charset val="238"/>
        <scheme val="minor"/>
      </rPr>
      <t>KULINARNY DLA PROFESJONALISTÓW MODUŁOWY</t>
    </r>
    <r>
      <rPr>
        <sz val="9"/>
        <color theme="1"/>
        <rFont val="Calibri"/>
        <family val="2"/>
        <charset val="238"/>
        <scheme val="minor"/>
      </rPr>
      <t xml:space="preserve"> (cena kursu)-3 osoby</t>
    </r>
  </si>
  <si>
    <r>
      <t xml:space="preserve">Studia podyplomowe </t>
    </r>
    <r>
      <rPr>
        <b/>
        <sz val="9"/>
        <color theme="1"/>
        <rFont val="Calibri"/>
        <family val="2"/>
        <charset val="238"/>
        <scheme val="minor"/>
      </rPr>
      <t>TERENER PERSONALNY, DORADCA, DIETETYK</t>
    </r>
    <r>
      <rPr>
        <sz val="9"/>
        <color theme="1"/>
        <rFont val="Calibri"/>
        <family val="2"/>
        <charset val="238"/>
        <scheme val="minor"/>
      </rPr>
      <t xml:space="preserve"> (czesne, nocleg-12 zjazdów x 2 dni, wyżywienie-12 zjazów x 2 dni)-1 osoba</t>
    </r>
  </si>
  <si>
    <r>
      <t xml:space="preserve">Studia podyplomowe </t>
    </r>
    <r>
      <rPr>
        <b/>
        <sz val="9"/>
        <color theme="1"/>
        <rFont val="Calibri"/>
        <family val="2"/>
        <charset val="238"/>
        <scheme val="minor"/>
      </rPr>
      <t xml:space="preserve"> PROGRAMOWANIE i BAZY DANYCH  </t>
    </r>
    <r>
      <rPr>
        <sz val="9"/>
        <color theme="1"/>
        <rFont val="Calibri"/>
        <family val="2"/>
        <charset val="238"/>
        <scheme val="minor"/>
      </rPr>
      <t>(czesne, nocleg-14 zjazdów x 2 dni, wyżywienie-14 zjazów x 3 dni)-1 osoba</t>
    </r>
  </si>
  <si>
    <r>
      <t xml:space="preserve">Studia podyplomowe  </t>
    </r>
    <r>
      <rPr>
        <b/>
        <sz val="9"/>
        <color theme="1"/>
        <rFont val="Calibri"/>
        <family val="2"/>
        <charset val="238"/>
        <scheme val="minor"/>
      </rPr>
      <t>NOWOCZESNE TECHNOLOGIE WERBOWE i MOBILN</t>
    </r>
    <r>
      <rPr>
        <sz val="9"/>
        <color theme="1"/>
        <rFont val="Calibri"/>
        <family val="2"/>
        <charset val="238"/>
        <scheme val="minor"/>
      </rPr>
      <t>E (czesne, nocleg-14 zjazdów x 1 dzień, wyżywienie -14 zjazdów x 3 dni)-1 osoba</t>
    </r>
  </si>
  <si>
    <r>
      <t xml:space="preserve">Studia podyplomowe </t>
    </r>
    <r>
      <rPr>
        <b/>
        <sz val="9"/>
        <color theme="1"/>
        <rFont val="Calibri"/>
        <family val="2"/>
        <charset val="238"/>
        <scheme val="minor"/>
      </rPr>
      <t>DREWNO, SUROWIEC i TECHNOLOGIA</t>
    </r>
    <r>
      <rPr>
        <sz val="9"/>
        <color theme="1"/>
        <rFont val="Calibri"/>
        <family val="2"/>
        <charset val="238"/>
        <scheme val="minor"/>
      </rPr>
      <t xml:space="preserve"> (czesne, nocleg-12 zjazdów x 2 dni wyżywienie -12 zjazdów x 2 dni)-1 osoba</t>
    </r>
  </si>
  <si>
    <r>
      <t xml:space="preserve">Studia podyplomowe </t>
    </r>
    <r>
      <rPr>
        <b/>
        <sz val="9"/>
        <color theme="1"/>
        <rFont val="Calibri"/>
        <family val="2"/>
        <charset val="238"/>
        <scheme val="minor"/>
      </rPr>
      <t>MEDIACJE, NEGOCJACJE</t>
    </r>
    <r>
      <rPr>
        <sz val="9"/>
        <color theme="1"/>
        <rFont val="Calibri"/>
        <family val="2"/>
        <charset val="238"/>
        <scheme val="minor"/>
      </rPr>
      <t xml:space="preserve"> (czesne, nocleg-12 zjazdów x 1 dzień, wyżywienie -12 zjazdów x 2 dni)-1 osoba</t>
    </r>
  </si>
  <si>
    <r>
      <t xml:space="preserve">Studia podyplomowe </t>
    </r>
    <r>
      <rPr>
        <b/>
        <sz val="9"/>
        <color theme="1"/>
        <rFont val="Calibri"/>
        <family val="2"/>
        <charset val="238"/>
        <scheme val="minor"/>
      </rPr>
      <t>KREATYWNA PEDAGOGIKA - NOWOCZESNE METODY I NARZĘDZIA W EDUKACJI</t>
    </r>
    <r>
      <rPr>
        <sz val="9"/>
        <color theme="1"/>
        <rFont val="Calibri"/>
        <family val="2"/>
        <charset val="238"/>
        <scheme val="minor"/>
      </rPr>
      <t xml:space="preserve"> (czesne, nocleg-12 zjazdów x 1 dzień, wyżywienie -12 zjazdów x 2 dni)-1 osoba</t>
    </r>
  </si>
  <si>
    <r>
      <t xml:space="preserve">Kurs </t>
    </r>
    <r>
      <rPr>
        <b/>
        <sz val="9"/>
        <color theme="1"/>
        <rFont val="Calibri"/>
        <family val="2"/>
        <charset val="238"/>
        <scheme val="minor"/>
      </rPr>
      <t>AUTOMATING ADMINISTRATION WITH WINDOWS POWERSHELL</t>
    </r>
    <r>
      <rPr>
        <sz val="9"/>
        <color theme="1"/>
        <rFont val="Calibri"/>
        <family val="2"/>
        <charset val="238"/>
        <scheme val="minor"/>
      </rPr>
      <t xml:space="preserve">  (cena kursu, wyżywienie-5 dni, nocleg-4 doby)- 1 osoba</t>
    </r>
  </si>
  <si>
    <r>
      <t>Kurs</t>
    </r>
    <r>
      <rPr>
        <b/>
        <sz val="9"/>
        <color theme="1"/>
        <rFont val="Calibri"/>
        <family val="2"/>
        <charset val="238"/>
        <scheme val="minor"/>
      </rPr>
      <t xml:space="preserve"> BEZPIEMÓW W DOMENIE ACTIVE DIRECTORY WINDOWS SERVER 2016 w połączeniu z WINDOWS 10 jako stacją roboczą</t>
    </r>
    <r>
      <rPr>
        <sz val="9"/>
        <color theme="1"/>
        <rFont val="Calibri"/>
        <family val="2"/>
        <charset val="238"/>
        <scheme val="minor"/>
      </rPr>
      <t xml:space="preserve"> (cena kursu, wyżywienie-5 dni, nocleg-4 doby)- 1 osoba</t>
    </r>
  </si>
  <si>
    <r>
      <t>Kurs</t>
    </r>
    <r>
      <rPr>
        <b/>
        <sz val="9"/>
        <color theme="1"/>
        <rFont val="Calibri"/>
        <family val="2"/>
        <charset val="238"/>
        <scheme val="minor"/>
      </rPr>
      <t xml:space="preserve"> INDENTITY WITH WINDOWS SERVER 2016</t>
    </r>
    <r>
      <rPr>
        <sz val="9"/>
        <color theme="1"/>
        <rFont val="Calibri"/>
        <family val="2"/>
        <charset val="238"/>
        <scheme val="minor"/>
      </rPr>
      <t xml:space="preserve"> (cena kursu, wyżywienie-5 dni, nocleg-4 doby)- 1 osoba</t>
    </r>
  </si>
  <si>
    <r>
      <rPr>
        <b/>
        <sz val="9"/>
        <color theme="1"/>
        <rFont val="Calibri"/>
        <family val="2"/>
        <charset val="238"/>
        <scheme val="minor"/>
      </rPr>
      <t>Staże zawodowe nauczycieli</t>
    </r>
    <r>
      <rPr>
        <sz val="9"/>
        <color theme="1"/>
        <rFont val="Calibri"/>
        <family val="2"/>
        <charset val="238"/>
        <scheme val="minor"/>
      </rPr>
      <t xml:space="preserve"> (zakwaterowanie, wyżywienie, ubezpieczenie, szkolenie BHP, dojazdy)</t>
    </r>
  </si>
  <si>
    <r>
      <t xml:space="preserve">Prac.Symulacji Wirtualnych- </t>
    </r>
    <r>
      <rPr>
        <b/>
        <sz val="9"/>
        <color theme="1"/>
        <rFont val="Calibri"/>
        <family val="2"/>
        <charset val="238"/>
        <scheme val="minor"/>
      </rPr>
      <t>Adaptacja położenie sieci</t>
    </r>
  </si>
  <si>
    <r>
      <t>Prac.Symulacji Wirtualnych</t>
    </r>
    <r>
      <rPr>
        <b/>
        <sz val="9"/>
        <color theme="1"/>
        <rFont val="Calibri"/>
        <family val="2"/>
        <charset val="238"/>
        <scheme val="minor"/>
      </rPr>
      <t>-Symulacja samochodu ciężarowego/autobusu wraz  z oprogramowaniem, transportem, montażem i wdrożeniem-1 szt</t>
    </r>
  </si>
  <si>
    <r>
      <t>Prac.Symulacji Wirtualnych-</t>
    </r>
    <r>
      <rPr>
        <b/>
        <sz val="9"/>
        <color theme="1"/>
        <rFont val="Calibri"/>
        <family val="2"/>
        <charset val="238"/>
        <scheme val="minor"/>
      </rPr>
      <t>GRA LEAN MANAGEMENT-FABRYKA SKOMPLIKOWANYCH URZĄDZEŃ-1 szt</t>
    </r>
  </si>
  <si>
    <r>
      <t>Prac.Symulacji Wirtualnych-</t>
    </r>
    <r>
      <rPr>
        <b/>
        <sz val="9"/>
        <color theme="1"/>
        <rFont val="Calibri"/>
        <family val="2"/>
        <charset val="238"/>
        <scheme val="minor"/>
      </rPr>
      <t>GRA SYMULACYJNA BATERIADA-1 szt</t>
    </r>
  </si>
  <si>
    <r>
      <t>Prac.Symulacji Wirtualnych-</t>
    </r>
    <r>
      <rPr>
        <b/>
        <sz val="9"/>
        <color theme="1"/>
        <rFont val="Calibri"/>
        <family val="2"/>
        <charset val="238"/>
        <scheme val="minor"/>
      </rPr>
      <t>GRA LAŃCUCH DOSTAW-słoneczny łańcuch dostaw-1 szt</t>
    </r>
  </si>
  <si>
    <r>
      <t>Prac.Symulacji Wirtualnych-</t>
    </r>
    <r>
      <rPr>
        <b/>
        <sz val="9"/>
        <color theme="1"/>
        <rFont val="Calibri"/>
        <family val="2"/>
        <charset val="238"/>
        <scheme val="minor"/>
      </rPr>
      <t>GRA LOGISTYKA-MAGAZYN-1 szt</t>
    </r>
  </si>
  <si>
    <r>
      <t>Prac.Symulacji Wirtualnych-</t>
    </r>
    <r>
      <rPr>
        <b/>
        <sz val="9"/>
        <color theme="1"/>
        <rFont val="Calibri"/>
        <family val="2"/>
        <charset val="238"/>
        <scheme val="minor"/>
      </rPr>
      <t>GRA ŁAŃCUCH DOSTAW-BEER GAME-1 szt</t>
    </r>
  </si>
  <si>
    <r>
      <t>Prac.Symulacji Wirtualnych-</t>
    </r>
    <r>
      <rPr>
        <b/>
        <sz val="9"/>
        <color theme="1"/>
        <rFont val="Calibri"/>
        <family val="2"/>
        <charset val="238"/>
        <scheme val="minor"/>
      </rPr>
      <t>GRA KANBAN SCHREIBEN-1 szt</t>
    </r>
  </si>
  <si>
    <r>
      <t>Prac.Gastronomiczna-</t>
    </r>
    <r>
      <rPr>
        <b/>
        <sz val="9"/>
        <color theme="1"/>
        <rFont val="Calibri"/>
        <family val="2"/>
        <charset val="238"/>
        <scheme val="minor"/>
      </rPr>
      <t>MEBLE-szafa ze stali nierdzewnej-1 szt</t>
    </r>
  </si>
  <si>
    <r>
      <t>Prac.Gastronomiczna-</t>
    </r>
    <r>
      <rPr>
        <b/>
        <sz val="9"/>
        <color theme="1"/>
        <rFont val="Calibri"/>
        <family val="2"/>
        <charset val="238"/>
        <scheme val="minor"/>
      </rPr>
      <t>MEBLE-szafa metalowa-1 szt</t>
    </r>
  </si>
  <si>
    <r>
      <t>Prac.Gastronomiczna-</t>
    </r>
    <r>
      <rPr>
        <b/>
        <sz val="9"/>
        <color theme="1"/>
        <rFont val="Calibri"/>
        <family val="2"/>
        <charset val="238"/>
        <scheme val="minor"/>
      </rPr>
      <t>SPRZĘT-pakowarka próżniowa-1 szt</t>
    </r>
  </si>
  <si>
    <r>
      <t>Prac.Gastronomiczna-</t>
    </r>
    <r>
      <rPr>
        <b/>
        <sz val="9"/>
        <color theme="1"/>
        <rFont val="Calibri"/>
        <family val="2"/>
        <charset val="238"/>
        <scheme val="minor"/>
      </rPr>
      <t>SPRZĘT-folia moletowa-1 szt</t>
    </r>
  </si>
  <si>
    <r>
      <t>Prac.Gastronomiczna-</t>
    </r>
    <r>
      <rPr>
        <b/>
        <sz val="9"/>
        <color theme="1"/>
        <rFont val="Calibri"/>
        <family val="2"/>
        <charset val="238"/>
        <scheme val="minor"/>
      </rPr>
      <t>SPRZĘT-Zestaw porcelany 60 elementów-1 kpl</t>
    </r>
  </si>
  <si>
    <r>
      <t>Prac.Gastronomiczna-</t>
    </r>
    <r>
      <rPr>
        <b/>
        <sz val="9"/>
        <color theme="1"/>
        <rFont val="Calibri"/>
        <family val="2"/>
        <charset val="238"/>
        <scheme val="minor"/>
      </rPr>
      <t>SPRZĘT-Zestaw porcelany 140 elementów-1 kpl</t>
    </r>
  </si>
  <si>
    <r>
      <t>Prac.Gastronomiczna-</t>
    </r>
    <r>
      <rPr>
        <b/>
        <sz val="9"/>
        <color theme="1"/>
        <rFont val="Calibri"/>
        <family val="2"/>
        <charset val="238"/>
        <scheme val="minor"/>
      </rPr>
      <t>SPRZĘT-Zestaw wyposażenia kuchennego (naczynia, sztućce, miski)</t>
    </r>
  </si>
  <si>
    <r>
      <t>Prac.Gastronomiczna-</t>
    </r>
    <r>
      <rPr>
        <b/>
        <sz val="9"/>
        <color theme="1"/>
        <rFont val="Calibri"/>
        <family val="2"/>
        <charset val="238"/>
        <scheme val="minor"/>
      </rPr>
      <t>SPRZĘT-SCHŁODZIARKO-ZAMRAŻALKA SZOKOWA-1 szt</t>
    </r>
  </si>
  <si>
    <r>
      <t>Prac.Gastronomiczna-</t>
    </r>
    <r>
      <rPr>
        <b/>
        <sz val="9"/>
        <color theme="1"/>
        <rFont val="Calibri"/>
        <family val="2"/>
        <charset val="238"/>
        <scheme val="minor"/>
      </rPr>
      <t>SPRZĘT-KUCHENNKA INDUKCYJNA Z PIEKARNIKIEM-6 szt</t>
    </r>
  </si>
  <si>
    <r>
      <t>Prac.Gastronomiczna-</t>
    </r>
    <r>
      <rPr>
        <b/>
        <sz val="9"/>
        <color theme="1"/>
        <rFont val="Calibri"/>
        <family val="2"/>
        <charset val="238"/>
        <scheme val="minor"/>
      </rPr>
      <t>SPRZĘT-KUCHENKA ELEKTRYCZNA Z PIEKARNIKIEM-5 szt</t>
    </r>
  </si>
  <si>
    <r>
      <t>Prac.Gastronomiczna-</t>
    </r>
    <r>
      <rPr>
        <b/>
        <sz val="9"/>
        <color theme="1"/>
        <rFont val="Calibri"/>
        <family val="2"/>
        <charset val="238"/>
        <scheme val="minor"/>
      </rPr>
      <t>SPRZĘT-URZĄDZENIE TYPU MULTICOOKER-1 szt</t>
    </r>
  </si>
  <si>
    <r>
      <t>Prac.Hotelarska</t>
    </r>
    <r>
      <rPr>
        <b/>
        <sz val="9"/>
        <color theme="1"/>
        <rFont val="Calibri"/>
        <family val="2"/>
        <charset val="238"/>
        <scheme val="minor"/>
      </rPr>
      <t>-MEBLE-2 ŁÓŻKA DO MASAŻU-2 szt</t>
    </r>
  </si>
  <si>
    <r>
      <t>Prac.Hotelarska-</t>
    </r>
    <r>
      <rPr>
        <b/>
        <sz val="9"/>
        <color theme="1"/>
        <rFont val="Calibri"/>
        <family val="2"/>
        <charset val="238"/>
        <scheme val="minor"/>
      </rPr>
      <t>MEBLE-MATERAC DO MASAŻU-5 szt</t>
    </r>
  </si>
  <si>
    <r>
      <t>Prac.Gastronomiczna-</t>
    </r>
    <r>
      <rPr>
        <b/>
        <sz val="9"/>
        <color theme="1"/>
        <rFont val="Calibri"/>
        <family val="2"/>
        <charset val="238"/>
        <scheme val="minor"/>
      </rPr>
      <t>SPRZĘT-zestaw patelni-12 szt różne rozmiary-1 kpl</t>
    </r>
  </si>
  <si>
    <r>
      <t>Prac.Hotelarska-</t>
    </r>
    <r>
      <rPr>
        <b/>
        <sz val="9"/>
        <color theme="1"/>
        <rFont val="Calibri"/>
        <family val="2"/>
        <charset val="238"/>
        <scheme val="minor"/>
      </rPr>
      <t>SPRZĘT-zestaw akcesoriów do masażu ( kamienie, bańki, wałki, kliny, poduszki, itp..-1 kpl</t>
    </r>
  </si>
  <si>
    <r>
      <t>Prac.Hotelarska-</t>
    </r>
    <r>
      <rPr>
        <b/>
        <sz val="9"/>
        <color theme="1"/>
        <rFont val="Calibri"/>
        <family val="2"/>
        <charset val="238"/>
        <scheme val="minor"/>
      </rPr>
      <t>MEBLE-parawany do masażu-2 szt</t>
    </r>
  </si>
  <si>
    <r>
      <t>Prac.Hotelarska-</t>
    </r>
    <r>
      <rPr>
        <b/>
        <sz val="9"/>
        <color theme="1"/>
        <rFont val="Calibri"/>
        <family val="2"/>
        <charset val="238"/>
        <scheme val="minor"/>
      </rPr>
      <t>MEBLE-taborety do masażu-2 szt</t>
    </r>
  </si>
  <si>
    <r>
      <t>Prac.Hotelarska-</t>
    </r>
    <r>
      <rPr>
        <b/>
        <sz val="9"/>
        <color theme="1"/>
        <rFont val="Calibri"/>
        <family val="2"/>
        <charset val="238"/>
        <scheme val="minor"/>
      </rPr>
      <t>SPRZĘT-komputery stacjonarne-10 szt</t>
    </r>
  </si>
  <si>
    <r>
      <t>Prac.Hotelarska-</t>
    </r>
    <r>
      <rPr>
        <b/>
        <sz val="9"/>
        <color theme="1"/>
        <rFont val="Calibri"/>
        <family val="2"/>
        <charset val="238"/>
        <scheme val="minor"/>
      </rPr>
      <t>SPRZĘT-monitory 23,8"-10 szt</t>
    </r>
  </si>
  <si>
    <r>
      <t>Prac.Hotelarska-</t>
    </r>
    <r>
      <rPr>
        <b/>
        <sz val="9"/>
        <color theme="1"/>
        <rFont val="Calibri"/>
        <family val="2"/>
        <charset val="238"/>
        <scheme val="minor"/>
      </rPr>
      <t>SPRZĘT-laptopy 17"-5 szt</t>
    </r>
  </si>
  <si>
    <r>
      <t>Prac.Hotelarska-</t>
    </r>
    <r>
      <rPr>
        <b/>
        <sz val="9"/>
        <color theme="1"/>
        <rFont val="Calibri"/>
        <family val="2"/>
        <charset val="238"/>
        <scheme val="minor"/>
      </rPr>
      <t>SPRZĘT-drukarka A3-1 szt</t>
    </r>
  </si>
  <si>
    <r>
      <t>Prac.Hotelarska-</t>
    </r>
    <r>
      <rPr>
        <b/>
        <sz val="9"/>
        <color theme="1"/>
        <rFont val="Calibri"/>
        <family val="2"/>
        <charset val="238"/>
        <scheme val="minor"/>
      </rPr>
      <t>SPRZĘT-zamki hotelowe-2 szt</t>
    </r>
  </si>
  <si>
    <r>
      <t>Prac.Hotelarska-</t>
    </r>
    <r>
      <rPr>
        <b/>
        <sz val="9"/>
        <color theme="1"/>
        <rFont val="Calibri"/>
        <family val="2"/>
        <charset val="238"/>
        <scheme val="minor"/>
      </rPr>
      <t>SPRZĘT-programator kart z oprogramowaniem-1 szt</t>
    </r>
  </si>
  <si>
    <r>
      <t>Prac.Hotelarska-</t>
    </r>
    <r>
      <rPr>
        <b/>
        <sz val="9"/>
        <color theme="1"/>
        <rFont val="Calibri"/>
        <family val="2"/>
        <charset val="238"/>
        <scheme val="minor"/>
      </rPr>
      <t>SPRZĘT-akcesoria hotelowe: właczniki, karty do kodowania, zamki szyfrowe-1 zestaw</t>
    </r>
  </si>
  <si>
    <r>
      <t>Prac.Hotelarska-</t>
    </r>
    <r>
      <rPr>
        <b/>
        <sz val="9"/>
        <color theme="1"/>
        <rFont val="Calibri"/>
        <family val="2"/>
        <charset val="238"/>
        <scheme val="minor"/>
      </rPr>
      <t>OPROGRAMOWANIE HOTELOWE DO REZERWACJI-1 szt</t>
    </r>
  </si>
  <si>
    <t xml:space="preserve">RAZEM PROJEKT-  USŁUGI </t>
  </si>
  <si>
    <t>RAZEM PROJEKT -  DOSTAWA</t>
  </si>
  <si>
    <t>RAZEM PROJEKT -  ROBOTY BUDOWLANE</t>
  </si>
  <si>
    <t>OGÓŁEM - PROJEKT</t>
  </si>
  <si>
    <t>OGÓŁEM - BUDŻET</t>
  </si>
  <si>
    <t xml:space="preserve">OGÓŁEM - USŁUGI </t>
  </si>
  <si>
    <t>OGÓŁEM -  DOSTAWA</t>
  </si>
  <si>
    <t>OGÓŁEM - ROBOTY BUDOWLANE</t>
  </si>
  <si>
    <t>RAZEM BUDŻET -  USŁUGI</t>
  </si>
  <si>
    <t>RAZEM BUDŻET - DOSTAWY</t>
  </si>
  <si>
    <t>RAZEM  BUDŻET -  ROBOTY BUDOWLANE</t>
  </si>
  <si>
    <t>OGÓŁEM  - BUDŻET</t>
  </si>
  <si>
    <t>BUDŻET</t>
  </si>
  <si>
    <t>ZESTAWIENIE</t>
  </si>
  <si>
    <t>Sporządziła: gł. księgowa -Mirosława Klaman</t>
  </si>
  <si>
    <t>tego samego rodzaju na rok 2020</t>
  </si>
  <si>
    <t xml:space="preserve">Przegląd kominów i przewodów wentylacyjnych </t>
  </si>
  <si>
    <r>
      <rPr>
        <b/>
        <sz val="9"/>
        <color theme="1"/>
        <rFont val="Calibri"/>
        <family val="2"/>
        <charset val="238"/>
        <scheme val="minor"/>
      </rPr>
      <t>Pomoce dydaktyczne</t>
    </r>
    <r>
      <rPr>
        <sz val="9"/>
        <color theme="1"/>
        <rFont val="Calibri"/>
        <family val="2"/>
        <charset val="238"/>
        <scheme val="minor"/>
      </rPr>
      <t xml:space="preserve"> - sprzęt sportowy, sprzęt do zajęć rewalidacyjnych, książki do biblioteki i inne zgodnie z potrzebami nauczycieli przedmiotowych</t>
    </r>
  </si>
  <si>
    <t>Braniewo, dn. 13.01.2020r.</t>
  </si>
  <si>
    <t>Korytka do maskowania kabli</t>
  </si>
  <si>
    <t>Woda niegazowana (Naturalna)</t>
  </si>
  <si>
    <r>
      <t>Kurs</t>
    </r>
    <r>
      <rPr>
        <b/>
        <sz val="9"/>
        <color theme="1"/>
        <rFont val="Calibri"/>
        <family val="2"/>
        <charset val="238"/>
        <scheme val="minor"/>
      </rPr>
      <t xml:space="preserve"> NETWORKING WITH WINDOWS SERVER 2016</t>
    </r>
    <r>
      <rPr>
        <sz val="9"/>
        <color theme="1"/>
        <rFont val="Calibri"/>
        <family val="2"/>
        <charset val="238"/>
        <scheme val="minor"/>
      </rPr>
      <t xml:space="preserve"> (cena kursu, wyżywienie-5 dni, nocleg-4 doby)- 1 osoba</t>
    </r>
  </si>
  <si>
    <t>Zgodnie PZP-rozeznanie rynku</t>
  </si>
  <si>
    <t>Zgodnie PZP-przetarg nieogranicznony</t>
  </si>
  <si>
    <t>Zgodnie PZP-nie podlega czesne, Art. 138-nocleg, wyżywienie</t>
  </si>
  <si>
    <t>Zgodnie PZP-Art. 138 pkt.g</t>
  </si>
  <si>
    <t>Zgodnie PZP-nie podlega-staże zawodowe,  Art. 138 -nocleg, wyżywienie</t>
  </si>
  <si>
    <t>Zgodnie  PZP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</si>
</sst>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7" fillId="3" borderId="2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topLeftCell="A146" workbookViewId="0">
      <selection activeCell="G11" sqref="G11"/>
    </sheetView>
  </sheetViews>
  <sheetFormatPr defaultRowHeight="14.4"/>
  <cols>
    <col min="1" max="1" width="3.09765625" style="15" customWidth="1"/>
    <col min="2" max="2" width="43.3984375" style="25" customWidth="1"/>
    <col min="3" max="3" width="14" style="20" hidden="1" customWidth="1"/>
    <col min="4" max="4" width="8.8984375" style="60" customWidth="1"/>
    <col min="5" max="5" width="7.19921875" style="20" customWidth="1"/>
    <col min="6" max="6" width="14.19921875" style="7" customWidth="1"/>
    <col min="7" max="7" width="8.796875" style="1" customWidth="1"/>
    <col min="8" max="16384" width="8.796875" style="1"/>
  </cols>
  <sheetData>
    <row r="1" spans="1:9">
      <c r="C1" s="66" t="s">
        <v>9</v>
      </c>
      <c r="D1" s="66"/>
      <c r="E1" s="66"/>
      <c r="F1" s="66"/>
      <c r="G1" s="66"/>
      <c r="H1" s="66"/>
      <c r="I1" s="66"/>
    </row>
    <row r="2" spans="1:9">
      <c r="C2" s="66" t="s">
        <v>4</v>
      </c>
      <c r="D2" s="66"/>
      <c r="E2" s="66"/>
      <c r="F2" s="66"/>
      <c r="G2" s="66"/>
      <c r="H2" s="66"/>
      <c r="I2" s="66"/>
    </row>
    <row r="3" spans="1:9">
      <c r="C3" s="66" t="s">
        <v>5</v>
      </c>
      <c r="D3" s="66"/>
      <c r="E3" s="66"/>
      <c r="F3" s="66"/>
      <c r="G3" s="66"/>
      <c r="H3" s="66"/>
      <c r="I3" s="66"/>
    </row>
    <row r="4" spans="1:9">
      <c r="C4" s="66" t="s">
        <v>6</v>
      </c>
      <c r="D4" s="66"/>
      <c r="E4" s="66"/>
      <c r="F4" s="66"/>
      <c r="G4" s="66"/>
      <c r="H4" s="66"/>
      <c r="I4" s="66"/>
    </row>
    <row r="5" spans="1:9">
      <c r="A5" s="54"/>
      <c r="B5" s="55"/>
      <c r="C5" s="55"/>
      <c r="D5" s="55"/>
      <c r="E5" s="55"/>
      <c r="F5" s="56"/>
    </row>
    <row r="6" spans="1:9" ht="18">
      <c r="A6" s="68" t="s">
        <v>10</v>
      </c>
      <c r="B6" s="68"/>
      <c r="C6" s="68"/>
      <c r="D6" s="68"/>
      <c r="E6" s="68"/>
      <c r="F6" s="68"/>
    </row>
    <row r="7" spans="1:9" ht="18">
      <c r="A7" s="68" t="s">
        <v>11</v>
      </c>
      <c r="B7" s="68"/>
      <c r="C7" s="68"/>
      <c r="D7" s="68"/>
      <c r="E7" s="68"/>
      <c r="F7" s="68"/>
    </row>
    <row r="8" spans="1:9" ht="18">
      <c r="A8" s="68" t="s">
        <v>139</v>
      </c>
      <c r="B8" s="68"/>
      <c r="C8" s="68"/>
      <c r="D8" s="68"/>
      <c r="E8" s="68"/>
      <c r="F8" s="68"/>
    </row>
    <row r="9" spans="1:9" ht="18">
      <c r="A9" s="57"/>
      <c r="B9" s="57"/>
      <c r="C9" s="57"/>
      <c r="D9" s="57"/>
      <c r="E9" s="57"/>
      <c r="F9" s="57"/>
    </row>
    <row r="10" spans="1:9" ht="15.6">
      <c r="A10" s="69" t="s">
        <v>136</v>
      </c>
      <c r="B10" s="69"/>
      <c r="C10" s="69"/>
      <c r="D10" s="69"/>
      <c r="E10" s="69"/>
      <c r="F10" s="69"/>
    </row>
    <row r="11" spans="1:9" s="6" customFormat="1" ht="43.2" customHeight="1">
      <c r="A11" s="16" t="s">
        <v>3</v>
      </c>
      <c r="B11" s="16" t="s">
        <v>7</v>
      </c>
      <c r="C11" s="17" t="s">
        <v>12</v>
      </c>
      <c r="D11" s="61" t="s">
        <v>13</v>
      </c>
      <c r="E11" s="67" t="s">
        <v>8</v>
      </c>
      <c r="F11" s="67"/>
    </row>
    <row r="12" spans="1:9" s="2" customFormat="1" ht="48">
      <c r="A12" s="11">
        <v>1</v>
      </c>
      <c r="B12" s="13" t="s">
        <v>40</v>
      </c>
      <c r="C12" s="5">
        <v>3649</v>
      </c>
      <c r="D12" s="5">
        <f>C12*77%</f>
        <v>2809.73</v>
      </c>
      <c r="E12" s="31" t="s">
        <v>22</v>
      </c>
      <c r="F12" s="21" t="s">
        <v>151</v>
      </c>
    </row>
    <row r="13" spans="1:9" s="2" customFormat="1" ht="36">
      <c r="A13" s="11">
        <v>2</v>
      </c>
      <c r="B13" s="13" t="s">
        <v>39</v>
      </c>
      <c r="C13" s="5">
        <v>8000</v>
      </c>
      <c r="D13" s="5">
        <f>C13*77%</f>
        <v>6160</v>
      </c>
      <c r="E13" s="31" t="s">
        <v>22</v>
      </c>
      <c r="F13" s="21" t="s">
        <v>151</v>
      </c>
    </row>
    <row r="14" spans="1:9" s="2" customFormat="1" ht="18" customHeight="1">
      <c r="A14" s="11">
        <v>3</v>
      </c>
      <c r="B14" s="12" t="s">
        <v>14</v>
      </c>
      <c r="C14" s="5">
        <v>100</v>
      </c>
      <c r="D14" s="5">
        <f>C14*77%</f>
        <v>77</v>
      </c>
      <c r="E14" s="31" t="s">
        <v>22</v>
      </c>
      <c r="F14" s="21" t="s">
        <v>151</v>
      </c>
    </row>
    <row r="15" spans="1:9" s="2" customFormat="1" ht="18" customHeight="1">
      <c r="A15" s="11">
        <v>4</v>
      </c>
      <c r="B15" s="13" t="s">
        <v>41</v>
      </c>
      <c r="C15" s="5">
        <v>1000</v>
      </c>
      <c r="D15" s="5">
        <f>C15*77%</f>
        <v>770</v>
      </c>
      <c r="E15" s="31" t="s">
        <v>22</v>
      </c>
      <c r="F15" s="21" t="s">
        <v>151</v>
      </c>
    </row>
    <row r="16" spans="1:9" s="2" customFormat="1" ht="18" customHeight="1">
      <c r="A16" s="11">
        <v>5</v>
      </c>
      <c r="B16" s="13" t="s">
        <v>42</v>
      </c>
      <c r="C16" s="5">
        <v>1534</v>
      </c>
      <c r="D16" s="5">
        <f>C16*77%</f>
        <v>1181.18</v>
      </c>
      <c r="E16" s="31" t="s">
        <v>22</v>
      </c>
      <c r="F16" s="21" t="s">
        <v>151</v>
      </c>
    </row>
    <row r="17" spans="1:6" s="2" customFormat="1" ht="24">
      <c r="A17" s="11">
        <v>6</v>
      </c>
      <c r="B17" s="13" t="s">
        <v>52</v>
      </c>
      <c r="C17" s="5">
        <v>1100</v>
      </c>
      <c r="D17" s="5">
        <f>C17*77%</f>
        <v>847</v>
      </c>
      <c r="E17" s="31" t="s">
        <v>22</v>
      </c>
      <c r="F17" s="21" t="s">
        <v>151</v>
      </c>
    </row>
    <row r="18" spans="1:6" s="2" customFormat="1" ht="18" customHeight="1">
      <c r="A18" s="11">
        <v>7</v>
      </c>
      <c r="B18" s="12" t="s">
        <v>143</v>
      </c>
      <c r="C18" s="5">
        <v>3770</v>
      </c>
      <c r="D18" s="5">
        <f>C18*77%</f>
        <v>2902.9</v>
      </c>
      <c r="E18" s="31" t="s">
        <v>22</v>
      </c>
      <c r="F18" s="21" t="s">
        <v>151</v>
      </c>
    </row>
    <row r="19" spans="1:6" s="2" customFormat="1" ht="18" customHeight="1">
      <c r="A19" s="11">
        <v>8</v>
      </c>
      <c r="B19" s="12" t="s">
        <v>24</v>
      </c>
      <c r="C19" s="5">
        <v>5000</v>
      </c>
      <c r="D19" s="5">
        <f>C19*77%</f>
        <v>3850</v>
      </c>
      <c r="E19" s="31" t="s">
        <v>22</v>
      </c>
      <c r="F19" s="21" t="s">
        <v>151</v>
      </c>
    </row>
    <row r="20" spans="1:6" s="2" customFormat="1" ht="18" customHeight="1">
      <c r="A20" s="11">
        <v>9</v>
      </c>
      <c r="B20" s="12" t="s">
        <v>25</v>
      </c>
      <c r="C20" s="5">
        <v>5000</v>
      </c>
      <c r="D20" s="5">
        <f>C20*77%</f>
        <v>3850</v>
      </c>
      <c r="E20" s="31" t="s">
        <v>22</v>
      </c>
      <c r="F20" s="21" t="s">
        <v>151</v>
      </c>
    </row>
    <row r="21" spans="1:6" s="2" customFormat="1" ht="18" customHeight="1">
      <c r="A21" s="11">
        <v>10</v>
      </c>
      <c r="B21" s="12" t="s">
        <v>144</v>
      </c>
      <c r="C21" s="5">
        <v>3000</v>
      </c>
      <c r="D21" s="5">
        <f>C21*77%</f>
        <v>2310</v>
      </c>
      <c r="E21" s="31" t="s">
        <v>22</v>
      </c>
      <c r="F21" s="21" t="s">
        <v>151</v>
      </c>
    </row>
    <row r="22" spans="1:6" s="2" customFormat="1" ht="18" customHeight="1">
      <c r="A22" s="11">
        <v>11</v>
      </c>
      <c r="B22" s="12" t="s">
        <v>26</v>
      </c>
      <c r="C22" s="5">
        <v>1000</v>
      </c>
      <c r="D22" s="5">
        <f>C22*77%</f>
        <v>770</v>
      </c>
      <c r="E22" s="31" t="s">
        <v>22</v>
      </c>
      <c r="F22" s="21" t="s">
        <v>151</v>
      </c>
    </row>
    <row r="23" spans="1:6" s="2" customFormat="1" ht="18" customHeight="1">
      <c r="A23" s="11">
        <v>12</v>
      </c>
      <c r="B23" s="12" t="s">
        <v>27</v>
      </c>
      <c r="C23" s="5">
        <v>10000</v>
      </c>
      <c r="D23" s="5">
        <f>C23*77%</f>
        <v>7700</v>
      </c>
      <c r="E23" s="31" t="s">
        <v>22</v>
      </c>
      <c r="F23" s="21" t="s">
        <v>151</v>
      </c>
    </row>
    <row r="24" spans="1:6" s="2" customFormat="1" ht="24">
      <c r="A24" s="11">
        <v>13</v>
      </c>
      <c r="B24" s="13" t="s">
        <v>43</v>
      </c>
      <c r="C24" s="5">
        <v>500</v>
      </c>
      <c r="D24" s="5">
        <f>C24*77%</f>
        <v>385</v>
      </c>
      <c r="E24" s="31" t="s">
        <v>22</v>
      </c>
      <c r="F24" s="21" t="s">
        <v>151</v>
      </c>
    </row>
    <row r="25" spans="1:6" s="2" customFormat="1" ht="18" customHeight="1">
      <c r="A25" s="11">
        <v>14</v>
      </c>
      <c r="B25" s="13" t="s">
        <v>44</v>
      </c>
      <c r="C25" s="5">
        <v>2000</v>
      </c>
      <c r="D25" s="5">
        <f>C25*77%</f>
        <v>1540</v>
      </c>
      <c r="E25" s="31" t="s">
        <v>22</v>
      </c>
      <c r="F25" s="21" t="s">
        <v>151</v>
      </c>
    </row>
    <row r="26" spans="1:6" s="2" customFormat="1" ht="18" customHeight="1">
      <c r="A26" s="11">
        <v>15</v>
      </c>
      <c r="B26" s="12" t="s">
        <v>0</v>
      </c>
      <c r="C26" s="5">
        <v>4000</v>
      </c>
      <c r="D26" s="5">
        <f>C26*77%</f>
        <v>3080</v>
      </c>
      <c r="E26" s="31" t="s">
        <v>22</v>
      </c>
      <c r="F26" s="21" t="s">
        <v>151</v>
      </c>
    </row>
    <row r="27" spans="1:6" s="2" customFormat="1" ht="18" customHeight="1">
      <c r="A27" s="11">
        <v>16</v>
      </c>
      <c r="B27" s="12" t="s">
        <v>15</v>
      </c>
      <c r="C27" s="5">
        <v>4000</v>
      </c>
      <c r="D27" s="5">
        <f>C27*77%</f>
        <v>3080</v>
      </c>
      <c r="E27" s="31" t="s">
        <v>22</v>
      </c>
      <c r="F27" s="21" t="s">
        <v>151</v>
      </c>
    </row>
    <row r="28" spans="1:6" s="2" customFormat="1" ht="18" customHeight="1">
      <c r="A28" s="11">
        <v>17</v>
      </c>
      <c r="B28" s="13" t="s">
        <v>45</v>
      </c>
      <c r="C28" s="5">
        <v>246</v>
      </c>
      <c r="D28" s="5">
        <f>C28*77%</f>
        <v>189.42000000000002</v>
      </c>
      <c r="E28" s="31" t="s">
        <v>22</v>
      </c>
      <c r="F28" s="21" t="s">
        <v>151</v>
      </c>
    </row>
    <row r="29" spans="1:6" s="2" customFormat="1" ht="18" customHeight="1">
      <c r="A29" s="11">
        <v>18</v>
      </c>
      <c r="B29" s="13" t="s">
        <v>46</v>
      </c>
      <c r="C29" s="5">
        <v>4000</v>
      </c>
      <c r="D29" s="5">
        <f>C29*77%</f>
        <v>3080</v>
      </c>
      <c r="E29" s="31" t="s">
        <v>22</v>
      </c>
      <c r="F29" s="21" t="s">
        <v>151</v>
      </c>
    </row>
    <row r="30" spans="1:6" s="2" customFormat="1" ht="18" customHeight="1">
      <c r="A30" s="11">
        <v>19</v>
      </c>
      <c r="B30" s="12" t="s">
        <v>28</v>
      </c>
      <c r="C30" s="5">
        <v>4000</v>
      </c>
      <c r="D30" s="5">
        <f>C30*77%</f>
        <v>3080</v>
      </c>
      <c r="E30" s="31" t="s">
        <v>22</v>
      </c>
      <c r="F30" s="21" t="s">
        <v>151</v>
      </c>
    </row>
    <row r="31" spans="1:6" s="2" customFormat="1" ht="24">
      <c r="A31" s="11">
        <v>20</v>
      </c>
      <c r="B31" s="13" t="s">
        <v>47</v>
      </c>
      <c r="C31" s="5">
        <f>11000-1133</f>
        <v>9867</v>
      </c>
      <c r="D31" s="5">
        <f>C31*77%</f>
        <v>7597.59</v>
      </c>
      <c r="E31" s="31" t="s">
        <v>22</v>
      </c>
      <c r="F31" s="21" t="s">
        <v>151</v>
      </c>
    </row>
    <row r="32" spans="1:6" s="2" customFormat="1" ht="48">
      <c r="A32" s="11">
        <v>21</v>
      </c>
      <c r="B32" s="13" t="s">
        <v>48</v>
      </c>
      <c r="C32" s="5">
        <f>24000-480</f>
        <v>23520</v>
      </c>
      <c r="D32" s="5">
        <f>C32*77%</f>
        <v>18110.400000000001</v>
      </c>
      <c r="E32" s="31" t="s">
        <v>22</v>
      </c>
      <c r="F32" s="21" t="s">
        <v>151</v>
      </c>
    </row>
    <row r="33" spans="1:6" s="2" customFormat="1" ht="18" customHeight="1">
      <c r="A33" s="11">
        <v>22</v>
      </c>
      <c r="B33" s="12" t="s">
        <v>56</v>
      </c>
      <c r="C33" s="5">
        <v>480</v>
      </c>
      <c r="D33" s="5">
        <f>C33*77%</f>
        <v>369.6</v>
      </c>
      <c r="E33" s="31" t="s">
        <v>22</v>
      </c>
      <c r="F33" s="21" t="s">
        <v>151</v>
      </c>
    </row>
    <row r="34" spans="1:6" s="2" customFormat="1" ht="18" customHeight="1">
      <c r="A34" s="11">
        <v>23</v>
      </c>
      <c r="B34" s="12" t="s">
        <v>38</v>
      </c>
      <c r="C34" s="5">
        <v>500</v>
      </c>
      <c r="D34" s="5">
        <f>C34*77%</f>
        <v>385</v>
      </c>
      <c r="E34" s="31" t="s">
        <v>22</v>
      </c>
      <c r="F34" s="21" t="s">
        <v>151</v>
      </c>
    </row>
    <row r="35" spans="1:6" s="9" customFormat="1" ht="18" customHeight="1">
      <c r="A35" s="11">
        <v>24</v>
      </c>
      <c r="B35" s="12" t="s">
        <v>23</v>
      </c>
      <c r="C35" s="5">
        <v>7000</v>
      </c>
      <c r="D35" s="5">
        <f>C35*77%</f>
        <v>5390</v>
      </c>
      <c r="E35" s="31" t="s">
        <v>22</v>
      </c>
      <c r="F35" s="21" t="s">
        <v>151</v>
      </c>
    </row>
    <row r="36" spans="1:6" s="2" customFormat="1" ht="18" customHeight="1">
      <c r="A36" s="11">
        <v>25</v>
      </c>
      <c r="B36" s="12" t="s">
        <v>49</v>
      </c>
      <c r="C36" s="5">
        <v>1800</v>
      </c>
      <c r="D36" s="5">
        <f>C36*77%</f>
        <v>1386</v>
      </c>
      <c r="E36" s="31" t="s">
        <v>22</v>
      </c>
      <c r="F36" s="21" t="s">
        <v>151</v>
      </c>
    </row>
    <row r="37" spans="1:6" s="2" customFormat="1" ht="18" customHeight="1">
      <c r="A37" s="11">
        <v>26</v>
      </c>
      <c r="B37" s="13" t="s">
        <v>50</v>
      </c>
      <c r="C37" s="5">
        <v>1000</v>
      </c>
      <c r="D37" s="5">
        <f>C37*77%</f>
        <v>770</v>
      </c>
      <c r="E37" s="31" t="s">
        <v>22</v>
      </c>
      <c r="F37" s="21" t="s">
        <v>151</v>
      </c>
    </row>
    <row r="38" spans="1:6" s="2" customFormat="1" ht="18" customHeight="1">
      <c r="A38" s="11">
        <v>27</v>
      </c>
      <c r="B38" s="12" t="s">
        <v>29</v>
      </c>
      <c r="C38" s="5">
        <v>13680</v>
      </c>
      <c r="D38" s="5">
        <f>C38*77%</f>
        <v>10533.6</v>
      </c>
      <c r="E38" s="31" t="s">
        <v>22</v>
      </c>
      <c r="F38" s="21" t="s">
        <v>151</v>
      </c>
    </row>
    <row r="39" spans="1:6" s="2" customFormat="1" ht="36">
      <c r="A39" s="11">
        <v>28</v>
      </c>
      <c r="B39" s="13" t="s">
        <v>141</v>
      </c>
      <c r="C39" s="5">
        <v>5000</v>
      </c>
      <c r="D39" s="5">
        <f>C39*77%</f>
        <v>3850</v>
      </c>
      <c r="E39" s="31" t="s">
        <v>22</v>
      </c>
      <c r="F39" s="21" t="s">
        <v>151</v>
      </c>
    </row>
    <row r="40" spans="1:6" s="2" customFormat="1" ht="18" customHeight="1">
      <c r="A40" s="11">
        <v>29</v>
      </c>
      <c r="B40" s="12" t="s">
        <v>16</v>
      </c>
      <c r="C40" s="5">
        <v>45000</v>
      </c>
      <c r="D40" s="5">
        <f>C40*77%</f>
        <v>34650</v>
      </c>
      <c r="E40" s="87" t="s">
        <v>22</v>
      </c>
      <c r="F40" s="21" t="s">
        <v>151</v>
      </c>
    </row>
    <row r="41" spans="1:6" s="2" customFormat="1" ht="18" customHeight="1">
      <c r="A41" s="11">
        <v>30</v>
      </c>
      <c r="B41" s="12" t="s">
        <v>17</v>
      </c>
      <c r="C41" s="5">
        <v>190000</v>
      </c>
      <c r="D41" s="5">
        <f>C41*77%</f>
        <v>146300</v>
      </c>
      <c r="E41" s="87"/>
      <c r="F41" s="21" t="s">
        <v>151</v>
      </c>
    </row>
    <row r="42" spans="1:6" s="2" customFormat="1" ht="18" customHeight="1">
      <c r="A42" s="11">
        <v>31</v>
      </c>
      <c r="B42" s="13" t="s">
        <v>51</v>
      </c>
      <c r="C42" s="5">
        <v>6500</v>
      </c>
      <c r="D42" s="5">
        <f>C42*92%</f>
        <v>5980</v>
      </c>
      <c r="E42" s="87"/>
      <c r="F42" s="21" t="s">
        <v>151</v>
      </c>
    </row>
    <row r="43" spans="1:6" s="2" customFormat="1" ht="18" customHeight="1">
      <c r="A43" s="11">
        <v>32</v>
      </c>
      <c r="B43" s="10" t="s">
        <v>54</v>
      </c>
      <c r="C43" s="5">
        <v>500</v>
      </c>
      <c r="D43" s="5">
        <f>C43*77%</f>
        <v>385</v>
      </c>
      <c r="E43" s="30" t="s">
        <v>21</v>
      </c>
      <c r="F43" s="21" t="s">
        <v>151</v>
      </c>
    </row>
    <row r="44" spans="1:6" s="2" customFormat="1" ht="18" customHeight="1">
      <c r="A44" s="11">
        <v>33</v>
      </c>
      <c r="B44" s="10" t="s">
        <v>30</v>
      </c>
      <c r="C44" s="5">
        <v>500</v>
      </c>
      <c r="D44" s="5">
        <f>C44*77%</f>
        <v>385</v>
      </c>
      <c r="E44" s="30" t="s">
        <v>21</v>
      </c>
      <c r="F44" s="21" t="s">
        <v>151</v>
      </c>
    </row>
    <row r="45" spans="1:6" s="2" customFormat="1" ht="18" customHeight="1">
      <c r="A45" s="11">
        <v>34</v>
      </c>
      <c r="B45" s="10" t="s">
        <v>31</v>
      </c>
      <c r="C45" s="5">
        <v>600</v>
      </c>
      <c r="D45" s="5">
        <f>C45*77%</f>
        <v>462</v>
      </c>
      <c r="E45" s="30" t="s">
        <v>21</v>
      </c>
      <c r="F45" s="21" t="s">
        <v>151</v>
      </c>
    </row>
    <row r="46" spans="1:6" s="2" customFormat="1" ht="18" customHeight="1">
      <c r="A46" s="11">
        <v>35</v>
      </c>
      <c r="B46" s="10" t="s">
        <v>32</v>
      </c>
      <c r="C46" s="5">
        <v>3000</v>
      </c>
      <c r="D46" s="5">
        <f>C46*77%</f>
        <v>2310</v>
      </c>
      <c r="E46" s="30" t="s">
        <v>21</v>
      </c>
      <c r="F46" s="21" t="s">
        <v>151</v>
      </c>
    </row>
    <row r="47" spans="1:6" s="2" customFormat="1" ht="18" customHeight="1">
      <c r="A47" s="11">
        <v>36</v>
      </c>
      <c r="B47" s="10" t="s">
        <v>33</v>
      </c>
      <c r="C47" s="5">
        <v>1500</v>
      </c>
      <c r="D47" s="5">
        <f>C47*77%</f>
        <v>1155</v>
      </c>
      <c r="E47" s="30" t="s">
        <v>21</v>
      </c>
      <c r="F47" s="21" t="s">
        <v>151</v>
      </c>
    </row>
    <row r="48" spans="1:6" s="2" customFormat="1" ht="18" customHeight="1">
      <c r="A48" s="11">
        <v>37</v>
      </c>
      <c r="B48" s="4" t="s">
        <v>59</v>
      </c>
      <c r="C48" s="5">
        <v>60</v>
      </c>
      <c r="D48" s="5">
        <f>C48*77%</f>
        <v>46.2</v>
      </c>
      <c r="E48" s="30" t="s">
        <v>21</v>
      </c>
      <c r="F48" s="21" t="s">
        <v>151</v>
      </c>
    </row>
    <row r="49" spans="1:6" s="2" customFormat="1" ht="18" customHeight="1">
      <c r="A49" s="11">
        <v>38</v>
      </c>
      <c r="B49" s="10" t="s">
        <v>55</v>
      </c>
      <c r="C49" s="5">
        <f>9592-1400</f>
        <v>8192</v>
      </c>
      <c r="D49" s="5">
        <f>C49*77%</f>
        <v>6307.84</v>
      </c>
      <c r="E49" s="48" t="s">
        <v>21</v>
      </c>
      <c r="F49" s="21" t="s">
        <v>151</v>
      </c>
    </row>
    <row r="50" spans="1:6" s="2" customFormat="1" ht="18" customHeight="1">
      <c r="A50" s="11">
        <v>39</v>
      </c>
      <c r="B50" s="10" t="s">
        <v>140</v>
      </c>
      <c r="C50" s="5">
        <v>400</v>
      </c>
      <c r="D50" s="5">
        <f>C50*77%</f>
        <v>308</v>
      </c>
      <c r="E50" s="30" t="s">
        <v>21</v>
      </c>
      <c r="F50" s="21" t="s">
        <v>151</v>
      </c>
    </row>
    <row r="51" spans="1:6" s="2" customFormat="1" ht="18" customHeight="1">
      <c r="A51" s="11">
        <v>40</v>
      </c>
      <c r="B51" s="10" t="s">
        <v>71</v>
      </c>
      <c r="C51" s="5">
        <v>1400</v>
      </c>
      <c r="D51" s="5">
        <f>C51*77%</f>
        <v>1078</v>
      </c>
      <c r="E51" s="30" t="s">
        <v>21</v>
      </c>
      <c r="F51" s="21" t="s">
        <v>151</v>
      </c>
    </row>
    <row r="52" spans="1:6" s="2" customFormat="1" ht="18" customHeight="1">
      <c r="A52" s="11">
        <v>41</v>
      </c>
      <c r="B52" s="10" t="s">
        <v>57</v>
      </c>
      <c r="C52" s="5">
        <v>800</v>
      </c>
      <c r="D52" s="5">
        <f>C52*77%</f>
        <v>616</v>
      </c>
      <c r="E52" s="30" t="s">
        <v>21</v>
      </c>
      <c r="F52" s="21" t="s">
        <v>151</v>
      </c>
    </row>
    <row r="53" spans="1:6" s="2" customFormat="1" ht="18" customHeight="1">
      <c r="A53" s="11">
        <v>42</v>
      </c>
      <c r="B53" s="10" t="s">
        <v>1</v>
      </c>
      <c r="C53" s="5">
        <v>3300</v>
      </c>
      <c r="D53" s="5">
        <f>C53*77%</f>
        <v>2541</v>
      </c>
      <c r="E53" s="30" t="s">
        <v>21</v>
      </c>
      <c r="F53" s="21" t="s">
        <v>151</v>
      </c>
    </row>
    <row r="54" spans="1:6" s="2" customFormat="1" ht="18" customHeight="1">
      <c r="A54" s="11">
        <v>43</v>
      </c>
      <c r="B54" s="10" t="s">
        <v>34</v>
      </c>
      <c r="C54" s="5">
        <v>1200</v>
      </c>
      <c r="D54" s="5">
        <f>C54*77%</f>
        <v>924</v>
      </c>
      <c r="E54" s="30" t="s">
        <v>21</v>
      </c>
      <c r="F54" s="21" t="s">
        <v>151</v>
      </c>
    </row>
    <row r="55" spans="1:6" s="2" customFormat="1" ht="18" customHeight="1">
      <c r="A55" s="11">
        <v>44</v>
      </c>
      <c r="B55" s="10" t="s">
        <v>72</v>
      </c>
      <c r="C55" s="5">
        <v>492</v>
      </c>
      <c r="D55" s="5">
        <f>C55*77%</f>
        <v>378.84000000000003</v>
      </c>
      <c r="E55" s="30" t="s">
        <v>21</v>
      </c>
      <c r="F55" s="21" t="s">
        <v>151</v>
      </c>
    </row>
    <row r="56" spans="1:6" s="2" customFormat="1" ht="24">
      <c r="A56" s="11">
        <v>45</v>
      </c>
      <c r="B56" s="4" t="s">
        <v>58</v>
      </c>
      <c r="C56" s="5">
        <v>1020</v>
      </c>
      <c r="D56" s="5">
        <f>C56*77%</f>
        <v>785.4</v>
      </c>
      <c r="E56" s="30" t="s">
        <v>21</v>
      </c>
      <c r="F56" s="21" t="s">
        <v>151</v>
      </c>
    </row>
    <row r="57" spans="1:6" s="2" customFormat="1" ht="18" customHeight="1">
      <c r="A57" s="11">
        <v>46</v>
      </c>
      <c r="B57" s="10" t="s">
        <v>37</v>
      </c>
      <c r="C57" s="5">
        <v>5000</v>
      </c>
      <c r="D57" s="5">
        <f>C57*77%</f>
        <v>3850</v>
      </c>
      <c r="E57" s="30" t="s">
        <v>21</v>
      </c>
      <c r="F57" s="21" t="s">
        <v>151</v>
      </c>
    </row>
    <row r="58" spans="1:6" s="2" customFormat="1" ht="24">
      <c r="A58" s="11">
        <v>47</v>
      </c>
      <c r="B58" s="4" t="s">
        <v>60</v>
      </c>
      <c r="C58" s="5">
        <v>3000</v>
      </c>
      <c r="D58" s="5">
        <f>C58*77%</f>
        <v>2310</v>
      </c>
      <c r="E58" s="30" t="s">
        <v>21</v>
      </c>
      <c r="F58" s="21" t="s">
        <v>151</v>
      </c>
    </row>
    <row r="59" spans="1:6" s="2" customFormat="1" ht="18" customHeight="1">
      <c r="A59" s="11">
        <v>48</v>
      </c>
      <c r="B59" s="10" t="s">
        <v>35</v>
      </c>
      <c r="C59" s="5">
        <v>4500</v>
      </c>
      <c r="D59" s="5">
        <f>C59*77%</f>
        <v>3465</v>
      </c>
      <c r="E59" s="30" t="s">
        <v>21</v>
      </c>
      <c r="F59" s="21" t="s">
        <v>151</v>
      </c>
    </row>
    <row r="60" spans="1:6" s="2" customFormat="1" ht="18" customHeight="1">
      <c r="A60" s="11">
        <v>49</v>
      </c>
      <c r="B60" s="4" t="s">
        <v>61</v>
      </c>
      <c r="C60" s="5">
        <v>900</v>
      </c>
      <c r="D60" s="5">
        <f>C60*77%</f>
        <v>693</v>
      </c>
      <c r="E60" s="30" t="s">
        <v>21</v>
      </c>
      <c r="F60" s="21" t="s">
        <v>151</v>
      </c>
    </row>
    <row r="61" spans="1:6" s="2" customFormat="1" ht="18" customHeight="1">
      <c r="A61" s="11">
        <v>50</v>
      </c>
      <c r="B61" s="10" t="s">
        <v>18</v>
      </c>
      <c r="C61" s="5">
        <v>7084</v>
      </c>
      <c r="D61" s="5">
        <f>C61*77%</f>
        <v>5454.68</v>
      </c>
      <c r="E61" s="30" t="s">
        <v>21</v>
      </c>
      <c r="F61" s="21" t="s">
        <v>151</v>
      </c>
    </row>
    <row r="62" spans="1:6" s="2" customFormat="1" ht="18" customHeight="1">
      <c r="A62" s="11">
        <v>51</v>
      </c>
      <c r="B62" s="4" t="s">
        <v>62</v>
      </c>
      <c r="C62" s="5">
        <v>250</v>
      </c>
      <c r="D62" s="5">
        <f>C62*77%</f>
        <v>192.5</v>
      </c>
      <c r="E62" s="30" t="s">
        <v>21</v>
      </c>
      <c r="F62" s="21" t="s">
        <v>151</v>
      </c>
    </row>
    <row r="63" spans="1:6" s="2" customFormat="1" ht="18" customHeight="1">
      <c r="A63" s="11">
        <v>52</v>
      </c>
      <c r="B63" s="10" t="s">
        <v>36</v>
      </c>
      <c r="C63" s="5">
        <v>246</v>
      </c>
      <c r="D63" s="5">
        <f>C63*77%</f>
        <v>189.42000000000002</v>
      </c>
      <c r="E63" s="30" t="s">
        <v>21</v>
      </c>
      <c r="F63" s="21" t="s">
        <v>151</v>
      </c>
    </row>
    <row r="64" spans="1:6" s="2" customFormat="1" ht="18" customHeight="1">
      <c r="A64" s="11">
        <v>53</v>
      </c>
      <c r="B64" s="4" t="s">
        <v>63</v>
      </c>
      <c r="C64" s="5">
        <v>8820</v>
      </c>
      <c r="D64" s="5">
        <f>C64*77%</f>
        <v>6791.4000000000005</v>
      </c>
      <c r="E64" s="30" t="s">
        <v>21</v>
      </c>
      <c r="F64" s="21" t="s">
        <v>151</v>
      </c>
    </row>
    <row r="65" spans="1:6" s="2" customFormat="1" ht="18" customHeight="1">
      <c r="A65" s="11">
        <v>54</v>
      </c>
      <c r="B65" s="10" t="s">
        <v>19</v>
      </c>
      <c r="C65" s="5">
        <v>400</v>
      </c>
      <c r="D65" s="5">
        <f>C65*77%</f>
        <v>308</v>
      </c>
      <c r="E65" s="30" t="s">
        <v>21</v>
      </c>
      <c r="F65" s="21" t="s">
        <v>151</v>
      </c>
    </row>
    <row r="66" spans="1:6" s="2" customFormat="1" ht="18" customHeight="1">
      <c r="A66" s="11">
        <v>55</v>
      </c>
      <c r="B66" s="10" t="s">
        <v>2</v>
      </c>
      <c r="C66" s="5">
        <v>6473</v>
      </c>
      <c r="D66" s="5">
        <f>C66*92%</f>
        <v>5955.16</v>
      </c>
      <c r="E66" s="30" t="s">
        <v>21</v>
      </c>
      <c r="F66" s="21" t="s">
        <v>151</v>
      </c>
    </row>
    <row r="67" spans="1:6" ht="18" customHeight="1">
      <c r="A67" s="11">
        <v>56</v>
      </c>
      <c r="B67" s="4" t="s">
        <v>64</v>
      </c>
      <c r="C67" s="5">
        <v>6710</v>
      </c>
      <c r="D67" s="5">
        <f>C67*100%</f>
        <v>6710</v>
      </c>
      <c r="E67" s="30" t="s">
        <v>21</v>
      </c>
      <c r="F67" s="21" t="s">
        <v>151</v>
      </c>
    </row>
    <row r="68" spans="1:6" ht="18" customHeight="1">
      <c r="A68" s="11">
        <v>57</v>
      </c>
      <c r="B68" s="10" t="s">
        <v>69</v>
      </c>
      <c r="C68" s="5">
        <v>3000</v>
      </c>
      <c r="D68" s="5">
        <f>C68*100%</f>
        <v>3000</v>
      </c>
      <c r="E68" s="30" t="s">
        <v>21</v>
      </c>
      <c r="F68" s="21" t="s">
        <v>151</v>
      </c>
    </row>
    <row r="69" spans="1:6" ht="24">
      <c r="A69" s="11">
        <v>58</v>
      </c>
      <c r="B69" s="4" t="s">
        <v>65</v>
      </c>
      <c r="C69" s="5">
        <v>8100</v>
      </c>
      <c r="D69" s="5">
        <f>C69*77%</f>
        <v>6237</v>
      </c>
      <c r="E69" s="30" t="s">
        <v>21</v>
      </c>
      <c r="F69" s="21" t="s">
        <v>151</v>
      </c>
    </row>
    <row r="70" spans="1:6" ht="18" customHeight="1">
      <c r="A70" s="11">
        <v>59</v>
      </c>
      <c r="B70" s="10" t="s">
        <v>66</v>
      </c>
      <c r="C70" s="5">
        <v>3000</v>
      </c>
      <c r="D70" s="5">
        <f>C70*77%</f>
        <v>2310</v>
      </c>
      <c r="E70" s="30" t="s">
        <v>21</v>
      </c>
      <c r="F70" s="21" t="s">
        <v>151</v>
      </c>
    </row>
    <row r="71" spans="1:6" ht="24">
      <c r="A71" s="11">
        <v>60</v>
      </c>
      <c r="B71" s="4" t="s">
        <v>67</v>
      </c>
      <c r="C71" s="5">
        <v>15000</v>
      </c>
      <c r="D71" s="5">
        <f>C71*77%</f>
        <v>11550</v>
      </c>
      <c r="E71" s="30" t="s">
        <v>21</v>
      </c>
      <c r="F71" s="21" t="s">
        <v>151</v>
      </c>
    </row>
    <row r="72" spans="1:6" ht="36">
      <c r="A72" s="11">
        <v>61</v>
      </c>
      <c r="B72" s="4" t="s">
        <v>68</v>
      </c>
      <c r="C72" s="5">
        <v>9000</v>
      </c>
      <c r="D72" s="5">
        <f>C72*77%</f>
        <v>6930</v>
      </c>
      <c r="E72" s="30" t="s">
        <v>21</v>
      </c>
      <c r="F72" s="21" t="s">
        <v>151</v>
      </c>
    </row>
    <row r="73" spans="1:6">
      <c r="A73" s="53"/>
      <c r="B73" s="51" t="s">
        <v>132</v>
      </c>
      <c r="C73" s="49">
        <f>SUM(C43:C72)</f>
        <v>104447</v>
      </c>
      <c r="D73" s="49">
        <f>SUM(D43:D72)-D49</f>
        <v>77320.600000000006</v>
      </c>
      <c r="E73" s="71"/>
      <c r="F73" s="72"/>
    </row>
    <row r="74" spans="1:6" s="14" customFormat="1" ht="13.8">
      <c r="A74" s="53"/>
      <c r="B74" s="52" t="s">
        <v>133</v>
      </c>
      <c r="C74" s="49">
        <f>C12+C13+C14+C15+C16+C17+C18+C19+C20+C21+C22+C23+C24+C25+C26+C27+C28+C29+C30+C31+C32+C33+C34+C35+C36+C37+C38+C39+C40+C41+C42</f>
        <v>366246</v>
      </c>
      <c r="D74" s="49">
        <f>SUM(D43:D73)</f>
        <v>160949.04</v>
      </c>
      <c r="E74" s="71"/>
      <c r="F74" s="72"/>
    </row>
    <row r="75" spans="1:6">
      <c r="A75" s="53"/>
      <c r="B75" s="51" t="s">
        <v>134</v>
      </c>
      <c r="C75" s="49">
        <v>0</v>
      </c>
      <c r="D75" s="49">
        <f>D49</f>
        <v>6307.84</v>
      </c>
      <c r="E75" s="71"/>
      <c r="F75" s="72"/>
    </row>
    <row r="76" spans="1:6">
      <c r="A76" s="84" t="s">
        <v>135</v>
      </c>
      <c r="B76" s="84"/>
      <c r="C76" s="24">
        <f>SUM(C73:C75)</f>
        <v>470693</v>
      </c>
      <c r="D76" s="24">
        <f>SUM(D73:D75)</f>
        <v>244577.48</v>
      </c>
      <c r="E76" s="88"/>
      <c r="F76" s="89"/>
    </row>
    <row r="77" spans="1:6">
      <c r="A77" s="32"/>
      <c r="B77" s="32"/>
      <c r="C77" s="27"/>
      <c r="D77" s="27"/>
      <c r="E77" s="33"/>
      <c r="F77" s="33"/>
    </row>
    <row r="78" spans="1:6">
      <c r="A78" s="32"/>
      <c r="B78" s="32"/>
      <c r="C78" s="27"/>
      <c r="D78" s="27"/>
      <c r="E78" s="33"/>
      <c r="F78" s="26"/>
    </row>
    <row r="79" spans="1:6">
      <c r="A79" s="70" t="s">
        <v>20</v>
      </c>
      <c r="B79" s="70"/>
      <c r="C79" s="70"/>
      <c r="D79" s="70"/>
      <c r="E79" s="70"/>
      <c r="F79" s="70"/>
    </row>
    <row r="80" spans="1:6">
      <c r="A80" s="70" t="s">
        <v>74</v>
      </c>
      <c r="B80" s="70"/>
      <c r="C80" s="70"/>
      <c r="D80" s="70"/>
      <c r="E80" s="70"/>
      <c r="F80" s="70"/>
    </row>
    <row r="81" spans="1:6" ht="36">
      <c r="A81" s="16" t="s">
        <v>3</v>
      </c>
      <c r="B81" s="16" t="s">
        <v>7</v>
      </c>
      <c r="C81" s="17" t="s">
        <v>12</v>
      </c>
      <c r="D81" s="61" t="s">
        <v>13</v>
      </c>
      <c r="E81" s="67" t="s">
        <v>8</v>
      </c>
      <c r="F81" s="67"/>
    </row>
    <row r="82" spans="1:6" ht="48">
      <c r="A82" s="22">
        <v>1</v>
      </c>
      <c r="B82" s="28" t="s">
        <v>75</v>
      </c>
      <c r="C82" s="29">
        <v>6560</v>
      </c>
      <c r="D82" s="29">
        <f>C82</f>
        <v>6560</v>
      </c>
      <c r="E82" s="47" t="s">
        <v>21</v>
      </c>
      <c r="F82" s="23" t="s">
        <v>148</v>
      </c>
    </row>
    <row r="83" spans="1:6" ht="24">
      <c r="A83" s="3">
        <v>2</v>
      </c>
      <c r="B83" s="18" t="s">
        <v>76</v>
      </c>
      <c r="C83" s="19">
        <v>1120</v>
      </c>
      <c r="D83" s="5">
        <f>C83*77%</f>
        <v>862.4</v>
      </c>
      <c r="E83" s="30" t="s">
        <v>21</v>
      </c>
      <c r="F83" s="21" t="s">
        <v>149</v>
      </c>
    </row>
    <row r="84" spans="1:6" ht="24">
      <c r="A84" s="3">
        <v>3</v>
      </c>
      <c r="B84" s="18" t="s">
        <v>77</v>
      </c>
      <c r="C84" s="19">
        <v>1540</v>
      </c>
      <c r="D84" s="5">
        <f>C84*77%</f>
        <v>1185.8</v>
      </c>
      <c r="E84" s="30" t="s">
        <v>21</v>
      </c>
      <c r="F84" s="21" t="s">
        <v>149</v>
      </c>
    </row>
    <row r="85" spans="1:6" ht="24">
      <c r="A85" s="3">
        <v>4</v>
      </c>
      <c r="B85" s="18" t="s">
        <v>78</v>
      </c>
      <c r="C85" s="19">
        <v>27800</v>
      </c>
      <c r="D85" s="5">
        <f>C85*77%</f>
        <v>21406</v>
      </c>
      <c r="E85" s="30" t="s">
        <v>21</v>
      </c>
      <c r="F85" s="21" t="s">
        <v>149</v>
      </c>
    </row>
    <row r="86" spans="1:6" ht="24">
      <c r="A86" s="3">
        <v>5</v>
      </c>
      <c r="B86" s="18" t="s">
        <v>79</v>
      </c>
      <c r="C86" s="19">
        <v>3520</v>
      </c>
      <c r="D86" s="5">
        <f>C86*77%</f>
        <v>2710.4</v>
      </c>
      <c r="E86" s="30" t="s">
        <v>21</v>
      </c>
      <c r="F86" s="21" t="s">
        <v>149</v>
      </c>
    </row>
    <row r="87" spans="1:6" ht="24">
      <c r="A87" s="3">
        <v>6</v>
      </c>
      <c r="B87" s="18" t="s">
        <v>80</v>
      </c>
      <c r="C87" s="19">
        <v>8790</v>
      </c>
      <c r="D87" s="5">
        <f>C87*77%</f>
        <v>6768.3</v>
      </c>
      <c r="E87" s="30" t="s">
        <v>21</v>
      </c>
      <c r="F87" s="21" t="s">
        <v>149</v>
      </c>
    </row>
    <row r="88" spans="1:6" ht="48">
      <c r="A88" s="3">
        <v>7</v>
      </c>
      <c r="B88" s="18" t="s">
        <v>81</v>
      </c>
      <c r="C88" s="5">
        <v>10050</v>
      </c>
      <c r="D88" s="5">
        <f>C88</f>
        <v>10050</v>
      </c>
      <c r="E88" s="30" t="s">
        <v>21</v>
      </c>
      <c r="F88" s="21" t="s">
        <v>148</v>
      </c>
    </row>
    <row r="89" spans="1:6" ht="48">
      <c r="A89" s="3">
        <v>8</v>
      </c>
      <c r="B89" s="18" t="s">
        <v>82</v>
      </c>
      <c r="C89" s="5">
        <v>12300</v>
      </c>
      <c r="D89" s="5">
        <f>C89</f>
        <v>12300</v>
      </c>
      <c r="E89" s="30" t="s">
        <v>21</v>
      </c>
      <c r="F89" s="21" t="s">
        <v>148</v>
      </c>
    </row>
    <row r="90" spans="1:6" ht="48">
      <c r="A90" s="3">
        <v>9</v>
      </c>
      <c r="B90" s="18" t="s">
        <v>83</v>
      </c>
      <c r="C90" s="5">
        <v>8500</v>
      </c>
      <c r="D90" s="5">
        <f>C90</f>
        <v>8500</v>
      </c>
      <c r="E90" s="30" t="s">
        <v>21</v>
      </c>
      <c r="F90" s="21" t="s">
        <v>148</v>
      </c>
    </row>
    <row r="91" spans="1:6" ht="48">
      <c r="A91" s="3">
        <v>10</v>
      </c>
      <c r="B91" s="18" t="s">
        <v>84</v>
      </c>
      <c r="C91" s="5">
        <v>9780</v>
      </c>
      <c r="D91" s="5">
        <f>C91</f>
        <v>9780</v>
      </c>
      <c r="E91" s="30" t="s">
        <v>21</v>
      </c>
      <c r="F91" s="21" t="s">
        <v>148</v>
      </c>
    </row>
    <row r="92" spans="1:6" ht="48">
      <c r="A92" s="3">
        <v>11</v>
      </c>
      <c r="B92" s="18" t="s">
        <v>85</v>
      </c>
      <c r="C92" s="5">
        <v>6900</v>
      </c>
      <c r="D92" s="5">
        <f>C92</f>
        <v>6900</v>
      </c>
      <c r="E92" s="30" t="s">
        <v>21</v>
      </c>
      <c r="F92" s="21" t="s">
        <v>148</v>
      </c>
    </row>
    <row r="93" spans="1:6" ht="48">
      <c r="A93" s="3">
        <v>12</v>
      </c>
      <c r="B93" s="18" t="s">
        <v>86</v>
      </c>
      <c r="C93" s="5">
        <v>5600</v>
      </c>
      <c r="D93" s="5">
        <f>C93</f>
        <v>5600</v>
      </c>
      <c r="E93" s="30" t="s">
        <v>21</v>
      </c>
      <c r="F93" s="21" t="s">
        <v>148</v>
      </c>
    </row>
    <row r="94" spans="1:6" ht="36">
      <c r="A94" s="3">
        <v>13</v>
      </c>
      <c r="B94" s="18" t="s">
        <v>87</v>
      </c>
      <c r="C94" s="5">
        <v>5401</v>
      </c>
      <c r="D94" s="5">
        <f>C94*77%</f>
        <v>4158.7700000000004</v>
      </c>
      <c r="E94" s="30" t="s">
        <v>21</v>
      </c>
      <c r="F94" s="21" t="s">
        <v>149</v>
      </c>
    </row>
    <row r="95" spans="1:6" ht="36">
      <c r="A95" s="3">
        <v>14</v>
      </c>
      <c r="B95" s="18" t="s">
        <v>88</v>
      </c>
      <c r="C95" s="5">
        <v>5401</v>
      </c>
      <c r="D95" s="5">
        <f>C95*77%</f>
        <v>4158.7700000000004</v>
      </c>
      <c r="E95" s="30" t="s">
        <v>21</v>
      </c>
      <c r="F95" s="21" t="s">
        <v>149</v>
      </c>
    </row>
    <row r="96" spans="1:6" ht="24">
      <c r="A96" s="3">
        <v>15</v>
      </c>
      <c r="B96" s="18" t="s">
        <v>89</v>
      </c>
      <c r="C96" s="5">
        <v>5401</v>
      </c>
      <c r="D96" s="5">
        <f>C96*77%</f>
        <v>4158.7700000000004</v>
      </c>
      <c r="E96" s="30" t="s">
        <v>21</v>
      </c>
      <c r="F96" s="21" t="s">
        <v>149</v>
      </c>
    </row>
    <row r="97" spans="1:6" ht="24">
      <c r="A97" s="3">
        <v>16</v>
      </c>
      <c r="B97" s="18" t="s">
        <v>145</v>
      </c>
      <c r="C97" s="5">
        <v>5401</v>
      </c>
      <c r="D97" s="5">
        <f>C97*77%</f>
        <v>4158.7700000000004</v>
      </c>
      <c r="E97" s="30" t="s">
        <v>21</v>
      </c>
      <c r="F97" s="21" t="s">
        <v>149</v>
      </c>
    </row>
    <row r="98" spans="1:6" ht="48">
      <c r="A98" s="3">
        <v>17</v>
      </c>
      <c r="B98" s="18" t="s">
        <v>90</v>
      </c>
      <c r="C98" s="5">
        <v>5080</v>
      </c>
      <c r="D98" s="5">
        <f>C98*77%</f>
        <v>3911.6</v>
      </c>
      <c r="E98" s="30" t="s">
        <v>21</v>
      </c>
      <c r="F98" s="21" t="s">
        <v>150</v>
      </c>
    </row>
    <row r="99" spans="1:6" ht="24">
      <c r="A99" s="3">
        <v>18</v>
      </c>
      <c r="B99" s="18" t="s">
        <v>91</v>
      </c>
      <c r="C99" s="5">
        <v>10000</v>
      </c>
      <c r="D99" s="5">
        <f>C99*77%</f>
        <v>7700</v>
      </c>
      <c r="E99" s="30" t="s">
        <v>21</v>
      </c>
      <c r="F99" s="21" t="s">
        <v>146</v>
      </c>
    </row>
    <row r="100" spans="1:6" ht="36">
      <c r="A100" s="3">
        <v>19</v>
      </c>
      <c r="B100" s="18" t="s">
        <v>92</v>
      </c>
      <c r="C100" s="5">
        <v>115000</v>
      </c>
      <c r="D100" s="5">
        <f>C100*77%</f>
        <v>88550</v>
      </c>
      <c r="E100" s="31" t="s">
        <v>22</v>
      </c>
      <c r="F100" s="21" t="s">
        <v>147</v>
      </c>
    </row>
    <row r="101" spans="1:6" ht="24">
      <c r="A101" s="3">
        <v>20</v>
      </c>
      <c r="B101" s="18" t="s">
        <v>93</v>
      </c>
      <c r="C101" s="5">
        <v>23300</v>
      </c>
      <c r="D101" s="5">
        <f>C101*77%</f>
        <v>17941</v>
      </c>
      <c r="E101" s="31" t="s">
        <v>22</v>
      </c>
      <c r="F101" s="21" t="s">
        <v>147</v>
      </c>
    </row>
    <row r="102" spans="1:6" ht="24">
      <c r="A102" s="3">
        <v>21</v>
      </c>
      <c r="B102" s="18" t="s">
        <v>95</v>
      </c>
      <c r="C102" s="5">
        <v>13410</v>
      </c>
      <c r="D102" s="5">
        <f>C102*77%</f>
        <v>10325.700000000001</v>
      </c>
      <c r="E102" s="31" t="s">
        <v>22</v>
      </c>
      <c r="F102" s="21" t="s">
        <v>147</v>
      </c>
    </row>
    <row r="103" spans="1:6" ht="24">
      <c r="A103" s="3">
        <v>22</v>
      </c>
      <c r="B103" s="18" t="s">
        <v>94</v>
      </c>
      <c r="C103" s="19">
        <v>9110</v>
      </c>
      <c r="D103" s="5">
        <f>C103*77%</f>
        <v>7014.7</v>
      </c>
      <c r="E103" s="31" t="s">
        <v>22</v>
      </c>
      <c r="F103" s="21" t="s">
        <v>147</v>
      </c>
    </row>
    <row r="104" spans="1:6" ht="24">
      <c r="A104" s="3">
        <v>23</v>
      </c>
      <c r="B104" s="18" t="s">
        <v>96</v>
      </c>
      <c r="C104" s="19">
        <v>12180</v>
      </c>
      <c r="D104" s="5">
        <f>C104*77%</f>
        <v>9378.6</v>
      </c>
      <c r="E104" s="31" t="s">
        <v>22</v>
      </c>
      <c r="F104" s="21" t="s">
        <v>147</v>
      </c>
    </row>
    <row r="105" spans="1:6" ht="24">
      <c r="A105" s="3">
        <v>24</v>
      </c>
      <c r="B105" s="18" t="s">
        <v>97</v>
      </c>
      <c r="C105" s="19">
        <v>8860</v>
      </c>
      <c r="D105" s="5">
        <f>C105*77%</f>
        <v>6822.2</v>
      </c>
      <c r="E105" s="31" t="s">
        <v>22</v>
      </c>
      <c r="F105" s="21" t="s">
        <v>147</v>
      </c>
    </row>
    <row r="106" spans="1:6" ht="24">
      <c r="A106" s="3">
        <v>25</v>
      </c>
      <c r="B106" s="18" t="s">
        <v>98</v>
      </c>
      <c r="C106" s="19">
        <v>9110</v>
      </c>
      <c r="D106" s="5">
        <f>C106*77%</f>
        <v>7014.7</v>
      </c>
      <c r="E106" s="31" t="s">
        <v>22</v>
      </c>
      <c r="F106" s="21" t="s">
        <v>147</v>
      </c>
    </row>
    <row r="107" spans="1:6" ht="24">
      <c r="A107" s="3">
        <v>26</v>
      </c>
      <c r="B107" s="18" t="s">
        <v>99</v>
      </c>
      <c r="C107" s="19">
        <v>2300</v>
      </c>
      <c r="D107" s="5">
        <f>C107*77%</f>
        <v>1771</v>
      </c>
      <c r="E107" s="31" t="s">
        <v>22</v>
      </c>
      <c r="F107" s="21" t="s">
        <v>147</v>
      </c>
    </row>
    <row r="108" spans="1:6" ht="24">
      <c r="A108" s="3">
        <v>27</v>
      </c>
      <c r="B108" s="18" t="s">
        <v>100</v>
      </c>
      <c r="C108" s="19">
        <v>1142</v>
      </c>
      <c r="D108" s="5">
        <f>C108*77%</f>
        <v>879.34</v>
      </c>
      <c r="E108" s="31" t="s">
        <v>22</v>
      </c>
      <c r="F108" s="21" t="s">
        <v>147</v>
      </c>
    </row>
    <row r="109" spans="1:6" ht="24">
      <c r="A109" s="3">
        <v>28</v>
      </c>
      <c r="B109" s="18" t="s">
        <v>101</v>
      </c>
      <c r="C109" s="19">
        <v>1100</v>
      </c>
      <c r="D109" s="5">
        <f>C109*77%</f>
        <v>847</v>
      </c>
      <c r="E109" s="31" t="s">
        <v>22</v>
      </c>
      <c r="F109" s="21" t="s">
        <v>147</v>
      </c>
    </row>
    <row r="110" spans="1:6" ht="24">
      <c r="A110" s="3">
        <v>29</v>
      </c>
      <c r="B110" s="18" t="s">
        <v>102</v>
      </c>
      <c r="C110" s="19">
        <v>100</v>
      </c>
      <c r="D110" s="5">
        <f>C110*77%</f>
        <v>77</v>
      </c>
      <c r="E110" s="31" t="s">
        <v>22</v>
      </c>
      <c r="F110" s="21" t="s">
        <v>147</v>
      </c>
    </row>
    <row r="111" spans="1:6" ht="24">
      <c r="A111" s="3">
        <v>30</v>
      </c>
      <c r="B111" s="18" t="s">
        <v>112</v>
      </c>
      <c r="C111" s="19">
        <v>1700</v>
      </c>
      <c r="D111" s="5">
        <f>C111*77%</f>
        <v>1309</v>
      </c>
      <c r="E111" s="31" t="s">
        <v>22</v>
      </c>
      <c r="F111" s="21" t="s">
        <v>147</v>
      </c>
    </row>
    <row r="112" spans="1:6" ht="24">
      <c r="A112" s="3">
        <v>31</v>
      </c>
      <c r="B112" s="18" t="s">
        <v>103</v>
      </c>
      <c r="C112" s="19">
        <v>500</v>
      </c>
      <c r="D112" s="5">
        <f>C112*77%</f>
        <v>385</v>
      </c>
      <c r="E112" s="31" t="s">
        <v>22</v>
      </c>
      <c r="F112" s="21" t="s">
        <v>147</v>
      </c>
    </row>
    <row r="113" spans="1:6" ht="24">
      <c r="A113" s="3">
        <v>32</v>
      </c>
      <c r="B113" s="18" t="s">
        <v>104</v>
      </c>
      <c r="C113" s="19">
        <v>1420</v>
      </c>
      <c r="D113" s="5">
        <f>C113*77%</f>
        <v>1093.4000000000001</v>
      </c>
      <c r="E113" s="31" t="s">
        <v>22</v>
      </c>
      <c r="F113" s="21" t="s">
        <v>147</v>
      </c>
    </row>
    <row r="114" spans="1:6" ht="24">
      <c r="A114" s="3">
        <v>33</v>
      </c>
      <c r="B114" s="18" t="s">
        <v>105</v>
      </c>
      <c r="C114" s="19">
        <v>8200</v>
      </c>
      <c r="D114" s="5">
        <f>C114*77%</f>
        <v>6314</v>
      </c>
      <c r="E114" s="31" t="s">
        <v>22</v>
      </c>
      <c r="F114" s="21" t="s">
        <v>147</v>
      </c>
    </row>
    <row r="115" spans="1:6" ht="24">
      <c r="A115" s="3">
        <v>34</v>
      </c>
      <c r="B115" s="18" t="s">
        <v>106</v>
      </c>
      <c r="C115" s="19">
        <v>13720</v>
      </c>
      <c r="D115" s="5">
        <f>C115*77%</f>
        <v>10564.4</v>
      </c>
      <c r="E115" s="31" t="s">
        <v>22</v>
      </c>
      <c r="F115" s="21" t="s">
        <v>147</v>
      </c>
    </row>
    <row r="116" spans="1:6" ht="24">
      <c r="A116" s="3">
        <v>35</v>
      </c>
      <c r="B116" s="18" t="s">
        <v>107</v>
      </c>
      <c r="C116" s="19">
        <v>15000</v>
      </c>
      <c r="D116" s="5">
        <f>C116*77%</f>
        <v>11550</v>
      </c>
      <c r="E116" s="31" t="s">
        <v>22</v>
      </c>
      <c r="F116" s="21" t="s">
        <v>147</v>
      </c>
    </row>
    <row r="117" spans="1:6" ht="24">
      <c r="A117" s="3">
        <v>36</v>
      </c>
      <c r="B117" s="18" t="s">
        <v>108</v>
      </c>
      <c r="C117" s="19">
        <v>5800</v>
      </c>
      <c r="D117" s="5">
        <f>C117*77%</f>
        <v>4466</v>
      </c>
      <c r="E117" s="31" t="s">
        <v>22</v>
      </c>
      <c r="F117" s="21" t="s">
        <v>147</v>
      </c>
    </row>
    <row r="118" spans="1:6" ht="24">
      <c r="A118" s="3">
        <v>37</v>
      </c>
      <c r="B118" s="18" t="s">
        <v>109</v>
      </c>
      <c r="C118" s="19">
        <v>5500</v>
      </c>
      <c r="D118" s="5">
        <f>C118*77%</f>
        <v>4235</v>
      </c>
      <c r="E118" s="31" t="s">
        <v>22</v>
      </c>
      <c r="F118" s="21" t="s">
        <v>147</v>
      </c>
    </row>
    <row r="119" spans="1:6" ht="24">
      <c r="A119" s="3">
        <v>38</v>
      </c>
      <c r="B119" s="18" t="s">
        <v>110</v>
      </c>
      <c r="C119" s="19">
        <v>11000</v>
      </c>
      <c r="D119" s="5">
        <f>C119*77%</f>
        <v>8470</v>
      </c>
      <c r="E119" s="31" t="s">
        <v>22</v>
      </c>
      <c r="F119" s="21" t="s">
        <v>147</v>
      </c>
    </row>
    <row r="120" spans="1:6" ht="24">
      <c r="A120" s="3">
        <v>39</v>
      </c>
      <c r="B120" s="18" t="s">
        <v>111</v>
      </c>
      <c r="C120" s="19">
        <v>2500</v>
      </c>
      <c r="D120" s="5">
        <f>C120*77%</f>
        <v>1925</v>
      </c>
      <c r="E120" s="31" t="s">
        <v>22</v>
      </c>
      <c r="F120" s="21" t="s">
        <v>147</v>
      </c>
    </row>
    <row r="121" spans="1:6" ht="24">
      <c r="A121" s="3">
        <v>40</v>
      </c>
      <c r="B121" s="18" t="s">
        <v>113</v>
      </c>
      <c r="C121" s="19">
        <v>6200</v>
      </c>
      <c r="D121" s="5">
        <f>C121*77%</f>
        <v>4774</v>
      </c>
      <c r="E121" s="31" t="s">
        <v>22</v>
      </c>
      <c r="F121" s="21" t="s">
        <v>147</v>
      </c>
    </row>
    <row r="122" spans="1:6" ht="24">
      <c r="A122" s="3">
        <v>41</v>
      </c>
      <c r="B122" s="18" t="s">
        <v>114</v>
      </c>
      <c r="C122" s="19">
        <v>1000</v>
      </c>
      <c r="D122" s="5">
        <f>C122*77%</f>
        <v>770</v>
      </c>
      <c r="E122" s="31" t="s">
        <v>22</v>
      </c>
      <c r="F122" s="21" t="s">
        <v>147</v>
      </c>
    </row>
    <row r="123" spans="1:6" ht="24">
      <c r="A123" s="3">
        <v>42</v>
      </c>
      <c r="B123" s="18" t="s">
        <v>115</v>
      </c>
      <c r="C123" s="19">
        <v>900</v>
      </c>
      <c r="D123" s="5">
        <f>C123*77%</f>
        <v>693</v>
      </c>
      <c r="E123" s="31" t="s">
        <v>22</v>
      </c>
      <c r="F123" s="21" t="s">
        <v>147</v>
      </c>
    </row>
    <row r="124" spans="1:6" ht="24">
      <c r="A124" s="3">
        <v>43</v>
      </c>
      <c r="B124" s="18" t="s">
        <v>116</v>
      </c>
      <c r="C124" s="19">
        <v>33000</v>
      </c>
      <c r="D124" s="5">
        <f>C124*77%</f>
        <v>25410</v>
      </c>
      <c r="E124" s="31" t="s">
        <v>22</v>
      </c>
      <c r="F124" s="21" t="s">
        <v>147</v>
      </c>
    </row>
    <row r="125" spans="1:6" ht="24">
      <c r="A125" s="3">
        <v>44</v>
      </c>
      <c r="B125" s="18" t="s">
        <v>117</v>
      </c>
      <c r="C125" s="19">
        <v>6900</v>
      </c>
      <c r="D125" s="5">
        <f>C125*77%</f>
        <v>5313</v>
      </c>
      <c r="E125" s="31" t="s">
        <v>22</v>
      </c>
      <c r="F125" s="21" t="s">
        <v>147</v>
      </c>
    </row>
    <row r="126" spans="1:6" ht="24">
      <c r="A126" s="3">
        <v>45</v>
      </c>
      <c r="B126" s="18" t="s">
        <v>118</v>
      </c>
      <c r="C126" s="19">
        <v>14500</v>
      </c>
      <c r="D126" s="5">
        <f>C126*77%</f>
        <v>11165</v>
      </c>
      <c r="E126" s="31" t="s">
        <v>22</v>
      </c>
      <c r="F126" s="21" t="s">
        <v>147</v>
      </c>
    </row>
    <row r="127" spans="1:6" ht="24">
      <c r="A127" s="3">
        <v>46</v>
      </c>
      <c r="B127" s="18" t="s">
        <v>119</v>
      </c>
      <c r="C127" s="19">
        <v>1300</v>
      </c>
      <c r="D127" s="5">
        <f>C127*77%</f>
        <v>1001</v>
      </c>
      <c r="E127" s="31" t="s">
        <v>22</v>
      </c>
      <c r="F127" s="21" t="s">
        <v>147</v>
      </c>
    </row>
    <row r="128" spans="1:6" ht="24">
      <c r="A128" s="3">
        <v>47</v>
      </c>
      <c r="B128" s="18" t="s">
        <v>121</v>
      </c>
      <c r="C128" s="19">
        <v>1000</v>
      </c>
      <c r="D128" s="5">
        <f>C128*77%</f>
        <v>770</v>
      </c>
      <c r="E128" s="31" t="s">
        <v>22</v>
      </c>
      <c r="F128" s="21" t="s">
        <v>147</v>
      </c>
    </row>
    <row r="129" spans="1:6" ht="24">
      <c r="A129" s="3">
        <v>48</v>
      </c>
      <c r="B129" s="18" t="s">
        <v>120</v>
      </c>
      <c r="C129" s="19">
        <v>1000</v>
      </c>
      <c r="D129" s="5">
        <f>C129*77%</f>
        <v>770</v>
      </c>
      <c r="E129" s="31" t="s">
        <v>22</v>
      </c>
      <c r="F129" s="21" t="s">
        <v>147</v>
      </c>
    </row>
    <row r="130" spans="1:6" ht="24">
      <c r="A130" s="3">
        <v>49</v>
      </c>
      <c r="B130" s="18" t="s">
        <v>122</v>
      </c>
      <c r="C130" s="19">
        <v>1000</v>
      </c>
      <c r="D130" s="5">
        <f>C130*77%</f>
        <v>770</v>
      </c>
      <c r="E130" s="31" t="s">
        <v>22</v>
      </c>
      <c r="F130" s="21" t="s">
        <v>147</v>
      </c>
    </row>
    <row r="131" spans="1:6" ht="24">
      <c r="A131" s="3">
        <v>50</v>
      </c>
      <c r="B131" s="18" t="s">
        <v>123</v>
      </c>
      <c r="C131" s="19">
        <v>1500</v>
      </c>
      <c r="D131" s="5">
        <f>C131*77%</f>
        <v>1155</v>
      </c>
      <c r="E131" s="31" t="s">
        <v>22</v>
      </c>
      <c r="F131" s="21" t="s">
        <v>147</v>
      </c>
    </row>
    <row r="132" spans="1:6">
      <c r="A132" s="58"/>
      <c r="B132" s="51" t="s">
        <v>124</v>
      </c>
      <c r="C132" s="49">
        <f>C82+C83+C84+C85+C86+C87+C88+C89+C90+C91+C92+C93+C94+C95+C96+C98+C97</f>
        <v>129144</v>
      </c>
      <c r="D132" s="49">
        <f>D82+D83+D84+D85+D86+D87+D88+D89+D90+D91+D92+D93+D94+D95+D96+D98+D97</f>
        <v>113169.58000000002</v>
      </c>
      <c r="E132" s="82"/>
      <c r="F132" s="82"/>
    </row>
    <row r="133" spans="1:6">
      <c r="A133" s="58"/>
      <c r="B133" s="51" t="s">
        <v>125</v>
      </c>
      <c r="C133" s="49">
        <f>C100+C101+C102+C103+C104+C105+C106+C107+C108+C109+C110+C111+C112+C113+C114+C115+C116+C117+C118+C119+C120+C121+C122+C123+C124+C125+C126+C127+C128+C129+C130+C131</f>
        <v>329252</v>
      </c>
      <c r="D133" s="49">
        <f>D100+D101+D102+D103+D104+D105+D106+D107+D108+D109+D110+D111+D112+D113+D114+D115+D116+D117+D118+D119+D120+D121+D122+D123+D124+D125+D126+D127+D128+D129+D130+D131</f>
        <v>253524.04</v>
      </c>
      <c r="E133" s="82"/>
      <c r="F133" s="82"/>
    </row>
    <row r="134" spans="1:6">
      <c r="A134" s="58"/>
      <c r="B134" s="51" t="s">
        <v>126</v>
      </c>
      <c r="C134" s="49">
        <f>C99</f>
        <v>10000</v>
      </c>
      <c r="D134" s="49">
        <f>D99</f>
        <v>7700</v>
      </c>
      <c r="E134" s="82"/>
      <c r="F134" s="82"/>
    </row>
    <row r="135" spans="1:6">
      <c r="A135" s="84" t="s">
        <v>127</v>
      </c>
      <c r="B135" s="84"/>
      <c r="C135" s="24">
        <f>SUM(C132:C134)</f>
        <v>468396</v>
      </c>
      <c r="D135" s="24">
        <f>SUM(D132:D134)</f>
        <v>374393.62</v>
      </c>
      <c r="E135" s="83"/>
      <c r="F135" s="83"/>
    </row>
    <row r="136" spans="1:6">
      <c r="A136" s="54"/>
      <c r="B136" s="59"/>
      <c r="C136" s="60"/>
      <c r="E136" s="60"/>
      <c r="F136" s="56"/>
    </row>
    <row r="137" spans="1:6">
      <c r="A137" s="54"/>
      <c r="B137" s="59"/>
      <c r="C137" s="60"/>
      <c r="E137" s="60"/>
      <c r="F137" s="56"/>
    </row>
    <row r="138" spans="1:6" ht="16.2" thickBot="1">
      <c r="A138" s="81" t="s">
        <v>137</v>
      </c>
      <c r="B138" s="81"/>
      <c r="C138" s="81"/>
      <c r="D138" s="81"/>
      <c r="E138" s="81"/>
      <c r="F138" s="81"/>
    </row>
    <row r="139" spans="1:6">
      <c r="A139" s="37"/>
      <c r="B139" s="38" t="s">
        <v>70</v>
      </c>
      <c r="C139" s="39">
        <f>C73</f>
        <v>104447</v>
      </c>
      <c r="D139" s="39">
        <f>D73</f>
        <v>77320.600000000006</v>
      </c>
      <c r="E139" s="75"/>
      <c r="F139" s="76"/>
    </row>
    <row r="140" spans="1:6" s="14" customFormat="1" ht="13.8">
      <c r="A140" s="40"/>
      <c r="B140" s="36" t="s">
        <v>53</v>
      </c>
      <c r="C140" s="35">
        <f>C74</f>
        <v>366246</v>
      </c>
      <c r="D140" s="35">
        <f>D74</f>
        <v>160949.04</v>
      </c>
      <c r="E140" s="77"/>
      <c r="F140" s="78"/>
    </row>
    <row r="141" spans="1:6" ht="15" thickBot="1">
      <c r="A141" s="43"/>
      <c r="B141" s="44" t="s">
        <v>73</v>
      </c>
      <c r="C141" s="45">
        <f>C75</f>
        <v>0</v>
      </c>
      <c r="D141" s="45">
        <f>D75</f>
        <v>6307.84</v>
      </c>
      <c r="E141" s="79"/>
      <c r="F141" s="80"/>
    </row>
    <row r="142" spans="1:6" ht="15" thickBot="1">
      <c r="A142" s="85" t="s">
        <v>128</v>
      </c>
      <c r="B142" s="86"/>
      <c r="C142" s="50">
        <f>SUM(C139:C141)</f>
        <v>470693</v>
      </c>
      <c r="D142" s="50">
        <f>SUM(D139:D141)</f>
        <v>244577.48</v>
      </c>
      <c r="E142" s="73"/>
      <c r="F142" s="74"/>
    </row>
    <row r="143" spans="1:6">
      <c r="A143" s="41"/>
      <c r="B143" s="38" t="s">
        <v>124</v>
      </c>
      <c r="C143" s="39">
        <f>C132</f>
        <v>129144</v>
      </c>
      <c r="D143" s="39">
        <f>D132</f>
        <v>113169.58000000002</v>
      </c>
      <c r="E143" s="75"/>
      <c r="F143" s="76"/>
    </row>
    <row r="144" spans="1:6">
      <c r="A144" s="42"/>
      <c r="B144" s="34" t="s">
        <v>125</v>
      </c>
      <c r="C144" s="35">
        <f>C133</f>
        <v>329252</v>
      </c>
      <c r="D144" s="35">
        <f>D133</f>
        <v>253524.04</v>
      </c>
      <c r="E144" s="77"/>
      <c r="F144" s="78"/>
    </row>
    <row r="145" spans="1:6" ht="15" thickBot="1">
      <c r="A145" s="46"/>
      <c r="B145" s="44" t="s">
        <v>126</v>
      </c>
      <c r="C145" s="45">
        <f>C134</f>
        <v>10000</v>
      </c>
      <c r="D145" s="45">
        <f>D134</f>
        <v>7700</v>
      </c>
      <c r="E145" s="79"/>
      <c r="F145" s="80"/>
    </row>
    <row r="146" spans="1:6" ht="15" thickBot="1">
      <c r="A146" s="85" t="s">
        <v>127</v>
      </c>
      <c r="B146" s="86"/>
      <c r="C146" s="50">
        <f>SUM(C143:C145)</f>
        <v>468396</v>
      </c>
      <c r="D146" s="50">
        <f>SUM(D143:D145)</f>
        <v>374393.62</v>
      </c>
      <c r="E146" s="73"/>
      <c r="F146" s="74"/>
    </row>
    <row r="147" spans="1:6" ht="8.4" customHeight="1" thickBot="1">
      <c r="A147" s="93"/>
      <c r="B147" s="94"/>
      <c r="C147" s="94"/>
      <c r="D147" s="94"/>
      <c r="E147" s="94"/>
      <c r="F147" s="95"/>
    </row>
    <row r="148" spans="1:6">
      <c r="A148" s="62"/>
      <c r="B148" s="63" t="s">
        <v>129</v>
      </c>
      <c r="C148" s="64">
        <f t="shared" ref="C148:D150" si="0">C139+C143</f>
        <v>233591</v>
      </c>
      <c r="D148" s="64">
        <f t="shared" si="0"/>
        <v>190490.18000000002</v>
      </c>
      <c r="E148" s="96"/>
      <c r="F148" s="97"/>
    </row>
    <row r="149" spans="1:6">
      <c r="A149" s="65"/>
      <c r="B149" s="8" t="s">
        <v>130</v>
      </c>
      <c r="C149" s="24">
        <f t="shared" si="0"/>
        <v>695498</v>
      </c>
      <c r="D149" s="24">
        <f t="shared" si="0"/>
        <v>414473.08</v>
      </c>
      <c r="E149" s="91"/>
      <c r="F149" s="92"/>
    </row>
    <row r="150" spans="1:6">
      <c r="A150" s="65"/>
      <c r="B150" s="8" t="s">
        <v>131</v>
      </c>
      <c r="C150" s="24">
        <f t="shared" si="0"/>
        <v>10000</v>
      </c>
      <c r="D150" s="24">
        <f t="shared" si="0"/>
        <v>14007.84</v>
      </c>
      <c r="E150" s="91"/>
      <c r="F150" s="92"/>
    </row>
    <row r="151" spans="1:6">
      <c r="A151" s="84" t="s">
        <v>127</v>
      </c>
      <c r="B151" s="84"/>
      <c r="C151" s="24">
        <f>SUM(C148:C150)</f>
        <v>939089</v>
      </c>
      <c r="D151" s="24">
        <f>SUM(D148:D150)</f>
        <v>618971.1</v>
      </c>
      <c r="E151" s="88"/>
      <c r="F151" s="89"/>
    </row>
    <row r="152" spans="1:6">
      <c r="A152" s="90" t="s">
        <v>142</v>
      </c>
      <c r="B152" s="90"/>
    </row>
    <row r="154" spans="1:6">
      <c r="B154" s="25" t="s">
        <v>138</v>
      </c>
    </row>
  </sheetData>
  <mergeCells count="45">
    <mergeCell ref="A152:B152"/>
    <mergeCell ref="E150:F150"/>
    <mergeCell ref="E151:F151"/>
    <mergeCell ref="E146:F146"/>
    <mergeCell ref="A147:F147"/>
    <mergeCell ref="E148:F148"/>
    <mergeCell ref="E149:F149"/>
    <mergeCell ref="A146:B146"/>
    <mergeCell ref="A151:B151"/>
    <mergeCell ref="E145:F145"/>
    <mergeCell ref="A138:F138"/>
    <mergeCell ref="E134:F134"/>
    <mergeCell ref="E135:F135"/>
    <mergeCell ref="A135:B135"/>
    <mergeCell ref="A142:B142"/>
    <mergeCell ref="E140:F140"/>
    <mergeCell ref="E141:F141"/>
    <mergeCell ref="E142:F142"/>
    <mergeCell ref="E143:F143"/>
    <mergeCell ref="E144:F144"/>
    <mergeCell ref="E139:F139"/>
    <mergeCell ref="C1:F1"/>
    <mergeCell ref="C2:F2"/>
    <mergeCell ref="C3:F3"/>
    <mergeCell ref="C4:F4"/>
    <mergeCell ref="E40:E42"/>
    <mergeCell ref="E74:F74"/>
    <mergeCell ref="E76:F76"/>
    <mergeCell ref="E132:F132"/>
    <mergeCell ref="E133:F133"/>
    <mergeCell ref="G1:I1"/>
    <mergeCell ref="G2:I2"/>
    <mergeCell ref="G3:I3"/>
    <mergeCell ref="E81:F81"/>
    <mergeCell ref="G4:I4"/>
    <mergeCell ref="A6:F6"/>
    <mergeCell ref="A7:F7"/>
    <mergeCell ref="A8:F8"/>
    <mergeCell ref="A10:F10"/>
    <mergeCell ref="E11:F11"/>
    <mergeCell ref="A79:F79"/>
    <mergeCell ref="A80:F80"/>
    <mergeCell ref="E75:F75"/>
    <mergeCell ref="E73:F73"/>
    <mergeCell ref="A76:B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2020-ZAM.PUBL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pc</cp:lastModifiedBy>
  <cp:lastPrinted>2020-01-17T07:41:59Z</cp:lastPrinted>
  <dcterms:created xsi:type="dcterms:W3CDTF">2010-01-07T12:02:52Z</dcterms:created>
  <dcterms:modified xsi:type="dcterms:W3CDTF">2020-01-17T07:51:25Z</dcterms:modified>
</cp:coreProperties>
</file>